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60" windowWidth="27795" windowHeight="7230"/>
  </bookViews>
  <sheets>
    <sheet name="špeciálne" sheetId="9" r:id="rId1"/>
  </sheets>
  <definedNames>
    <definedName name="_xlnm.Print_Area" localSheetId="0">špeciálne!$A$1:$L$61</definedName>
  </definedNames>
  <calcPr calcId="145621"/>
</workbook>
</file>

<file path=xl/calcChain.xml><?xml version="1.0" encoding="utf-8"?>
<calcChain xmlns="http://schemas.openxmlformats.org/spreadsheetml/2006/main">
  <c r="G40" i="9" l="1"/>
  <c r="K19" i="9" l="1"/>
  <c r="L39" i="9" l="1"/>
  <c r="L34" i="9"/>
  <c r="L21" i="9"/>
  <c r="L20" i="9"/>
  <c r="L17" i="9"/>
  <c r="L13" i="9"/>
  <c r="K56" i="9"/>
  <c r="K53" i="9"/>
  <c r="L55" i="9" s="1"/>
  <c r="K50" i="9"/>
  <c r="L51" i="9" s="1"/>
  <c r="K47" i="9"/>
  <c r="L49" i="9" s="1"/>
  <c r="K46" i="9"/>
  <c r="K45" i="9"/>
  <c r="K41" i="9"/>
  <c r="L42" i="9" s="1"/>
  <c r="K38" i="9"/>
  <c r="K33" i="9"/>
  <c r="L36" i="9" s="1"/>
  <c r="K44" i="9"/>
  <c r="K43" i="9"/>
  <c r="K37" i="9"/>
  <c r="K32" i="9"/>
  <c r="K31" i="9"/>
  <c r="K30" i="9"/>
  <c r="K29" i="9"/>
  <c r="K28" i="9"/>
  <c r="K24" i="9"/>
  <c r="K23" i="9"/>
  <c r="K22" i="9"/>
  <c r="K16" i="9"/>
  <c r="L18" i="9" s="1"/>
  <c r="K15" i="9"/>
  <c r="K14" i="9"/>
  <c r="K12" i="9"/>
  <c r="L52" i="9" l="1"/>
  <c r="L35" i="9"/>
  <c r="L48" i="9"/>
  <c r="L54" i="9"/>
  <c r="J55" i="9"/>
  <c r="J54" i="9"/>
  <c r="J52" i="9"/>
  <c r="J51" i="9"/>
  <c r="J49" i="9"/>
  <c r="J48" i="9"/>
  <c r="J42" i="9"/>
  <c r="J39" i="9"/>
  <c r="J36" i="9"/>
  <c r="J35" i="9"/>
  <c r="J34" i="9"/>
  <c r="J27" i="9"/>
  <c r="J21" i="9"/>
  <c r="J20" i="9"/>
  <c r="J18" i="9"/>
  <c r="J17" i="9"/>
  <c r="J13" i="9"/>
  <c r="J11" i="9"/>
  <c r="J10" i="9"/>
  <c r="J9" i="9"/>
  <c r="J8" i="9"/>
  <c r="J7" i="9"/>
  <c r="J6" i="9"/>
  <c r="J5" i="9"/>
  <c r="K4" i="9" l="1"/>
  <c r="L5" i="9" s="1"/>
  <c r="G20" i="9"/>
  <c r="G21" i="9"/>
  <c r="G22" i="9"/>
  <c r="L22" i="9" s="1"/>
  <c r="G23" i="9"/>
  <c r="L23" i="9" s="1"/>
  <c r="G24" i="9"/>
  <c r="J24" i="9" s="1"/>
  <c r="G25" i="9"/>
  <c r="J25" i="9" s="1"/>
  <c r="G26" i="9"/>
  <c r="J26" i="9" s="1"/>
  <c r="G27" i="9"/>
  <c r="G28" i="9"/>
  <c r="L28" i="9" s="1"/>
  <c r="G29" i="9"/>
  <c r="L29" i="9" s="1"/>
  <c r="G30" i="9"/>
  <c r="L30" i="9" s="1"/>
  <c r="G31" i="9"/>
  <c r="L31" i="9" s="1"/>
  <c r="G32" i="9"/>
  <c r="L32" i="9" s="1"/>
  <c r="G33" i="9"/>
  <c r="J33" i="9" s="1"/>
  <c r="G34" i="9"/>
  <c r="G35" i="9"/>
  <c r="G36" i="9"/>
  <c r="G37" i="9"/>
  <c r="L37" i="9" s="1"/>
  <c r="G38" i="9"/>
  <c r="J38" i="9" s="1"/>
  <c r="G39" i="9"/>
  <c r="J40" i="9"/>
  <c r="G41" i="9"/>
  <c r="L41" i="9" s="1"/>
  <c r="G42" i="9"/>
  <c r="G43" i="9"/>
  <c r="L43" i="9" s="1"/>
  <c r="G44" i="9"/>
  <c r="L44" i="9" s="1"/>
  <c r="G45" i="9"/>
  <c r="L45" i="9" s="1"/>
  <c r="G46" i="9"/>
  <c r="L46" i="9" s="1"/>
  <c r="G47" i="9"/>
  <c r="L47" i="9" s="1"/>
  <c r="G48" i="9"/>
  <c r="G49" i="9"/>
  <c r="G50" i="9"/>
  <c r="L50" i="9" s="1"/>
  <c r="G51" i="9"/>
  <c r="G52" i="9"/>
  <c r="G53" i="9"/>
  <c r="L53" i="9" s="1"/>
  <c r="G54" i="9"/>
  <c r="G55" i="9"/>
  <c r="G56" i="9"/>
  <c r="J56" i="9" s="1"/>
  <c r="G5" i="9"/>
  <c r="G6" i="9"/>
  <c r="G7" i="9"/>
  <c r="G8" i="9"/>
  <c r="G9" i="9"/>
  <c r="G10" i="9"/>
  <c r="G11" i="9"/>
  <c r="G12" i="9"/>
  <c r="J12" i="9" s="1"/>
  <c r="G13" i="9"/>
  <c r="G14" i="9"/>
  <c r="J14" i="9" s="1"/>
  <c r="G15" i="9"/>
  <c r="J15" i="9" s="1"/>
  <c r="G16" i="9"/>
  <c r="L16" i="9" s="1"/>
  <c r="G17" i="9"/>
  <c r="G18" i="9"/>
  <c r="G19" i="9"/>
  <c r="J19" i="9" s="1"/>
  <c r="G4" i="9"/>
  <c r="L4" i="9" l="1"/>
  <c r="J50" i="9"/>
  <c r="J47" i="9"/>
  <c r="J32" i="9"/>
  <c r="J31" i="9"/>
  <c r="J23" i="9"/>
  <c r="J22" i="9"/>
  <c r="J16" i="9"/>
  <c r="L56" i="9"/>
  <c r="L33" i="9"/>
  <c r="L14" i="9"/>
  <c r="J4" i="9"/>
  <c r="J46" i="9"/>
  <c r="J44" i="9"/>
  <c r="J41" i="9"/>
  <c r="J37" i="9"/>
  <c r="J30" i="9"/>
  <c r="J29" i="9"/>
  <c r="J28" i="9"/>
  <c r="L38" i="9"/>
  <c r="L15" i="9"/>
  <c r="J53" i="9"/>
  <c r="J45" i="9"/>
  <c r="J43" i="9"/>
  <c r="L24" i="9"/>
  <c r="L19" i="9"/>
  <c r="L12" i="9"/>
  <c r="K27" i="9"/>
  <c r="L27" i="9" s="1"/>
  <c r="K40" i="9"/>
  <c r="L40" i="9" s="1"/>
  <c r="K26" i="9"/>
  <c r="L26" i="9" s="1"/>
  <c r="K25" i="9"/>
  <c r="L25" i="9" s="1"/>
  <c r="K6" i="9"/>
  <c r="L6" i="9" l="1"/>
  <c r="L8" i="9"/>
  <c r="L11" i="9"/>
  <c r="L7" i="9"/>
  <c r="F58" i="9" s="1"/>
  <c r="L10" i="9"/>
  <c r="L9" i="9"/>
  <c r="F57" i="9" l="1"/>
</calcChain>
</file>

<file path=xl/sharedStrings.xml><?xml version="1.0" encoding="utf-8"?>
<sst xmlns="http://schemas.openxmlformats.org/spreadsheetml/2006/main" count="259" uniqueCount="138">
  <si>
    <t>Skupina</t>
  </si>
  <si>
    <t>Špecifikácia</t>
  </si>
  <si>
    <t>Tlačivo
číslo SPÚ</t>
  </si>
  <si>
    <t>Názov tlačiva</t>
  </si>
  <si>
    <t>Elektronická forma tlačiva</t>
  </si>
  <si>
    <t>Výroba
tlačiva</t>
  </si>
  <si>
    <t>2</t>
  </si>
  <si>
    <t>SPÚ 902</t>
  </si>
  <si>
    <t>Oznámenie zmien rozhodujúcich na poukazovanie dôchodkových dávok na účet v banke</t>
  </si>
  <si>
    <t>SPÚ 903</t>
  </si>
  <si>
    <t>Poukazovanie dôchodkových dávok na účet dôchodcu v Poštovej banke</t>
  </si>
  <si>
    <t>SPÚ 537</t>
  </si>
  <si>
    <t>Mesačný výkaz poistného a príspevkov - príloha</t>
  </si>
  <si>
    <t>SPÚ 538</t>
  </si>
  <si>
    <t>Registračný list FO</t>
  </si>
  <si>
    <t>SPÚ 540</t>
  </si>
  <si>
    <t>Mesačný výkaz poistného a príspevkov</t>
  </si>
  <si>
    <t>SPÚ 541</t>
  </si>
  <si>
    <t>Registračný list zamestnávateľa</t>
  </si>
  <si>
    <t>SPÚ 919</t>
  </si>
  <si>
    <t>Výkaz poistného a príspevkov</t>
  </si>
  <si>
    <t>SPÚ 920</t>
  </si>
  <si>
    <t>Výkaz poistného a príspevkov - príloha</t>
  </si>
  <si>
    <t>SPÚ 527</t>
  </si>
  <si>
    <t>Žiadosť o dávku garančného poistenia</t>
  </si>
  <si>
    <t>SPÚ 528</t>
  </si>
  <si>
    <t>Potvrdenie zamestnávateľa na účely nároku na dávku garančného poistenia</t>
  </si>
  <si>
    <t>SPU 916</t>
  </si>
  <si>
    <t>Prehľad o vyplatených nemocenských dávkach</t>
  </si>
  <si>
    <t>SPÚ 530</t>
  </si>
  <si>
    <t>Žiadosť o dávku v nezamestnanosti</t>
  </si>
  <si>
    <t>bez čísla</t>
  </si>
  <si>
    <t>SPÚ 1003</t>
  </si>
  <si>
    <t>Spisová vložka</t>
  </si>
  <si>
    <t>SPÚ 901</t>
  </si>
  <si>
    <t>Exekučná vložka</t>
  </si>
  <si>
    <t>SPÚ 1008</t>
  </si>
  <si>
    <t>Obal na dávkový spis I.</t>
  </si>
  <si>
    <t>SPÚ 1000</t>
  </si>
  <si>
    <t>Obal na dávkový spis II.</t>
  </si>
  <si>
    <t>SPÚ 1009</t>
  </si>
  <si>
    <t>Obal na dávkový spis III.</t>
  </si>
  <si>
    <t>SPÚ 531</t>
  </si>
  <si>
    <t>Potvrdenie o dočasnej pracovnej neschopnosti</t>
  </si>
  <si>
    <t>SPÚ 533</t>
  </si>
  <si>
    <t>Žiadosť o ošetrovné</t>
  </si>
  <si>
    <t>SPÚ 382</t>
  </si>
  <si>
    <t>Evidenčný list dôchodkového zabezpečenia /poistenia/</t>
  </si>
  <si>
    <t>SPÚ 547</t>
  </si>
  <si>
    <t>Osobný list ubytovaného</t>
  </si>
  <si>
    <t>SPU 1309</t>
  </si>
  <si>
    <t>Zrážková evidencia</t>
  </si>
  <si>
    <t>SPÚ 1360</t>
  </si>
  <si>
    <t>Likvidačný list</t>
  </si>
  <si>
    <t>SPÚ 532</t>
  </si>
  <si>
    <t>Preukaz o trvaní dočasnej pracovnej neschopnosti</t>
  </si>
  <si>
    <t>SPÚ 535</t>
  </si>
  <si>
    <t>Žiadosť o materské</t>
  </si>
  <si>
    <t>SPÚ 536</t>
  </si>
  <si>
    <t>Žiadosť o vyrovnávaciu dávku</t>
  </si>
  <si>
    <t>SPÚ 1734</t>
  </si>
  <si>
    <t>Predvolanie</t>
  </si>
  <si>
    <t>SPÚ 1737</t>
  </si>
  <si>
    <t>Evidenčný štítok lôžka</t>
  </si>
  <si>
    <t>SPÚ 546</t>
  </si>
  <si>
    <t>Ubytovací preukaz</t>
  </si>
  <si>
    <t>SPÚ 911</t>
  </si>
  <si>
    <t>SPÚ 905</t>
  </si>
  <si>
    <t>SPÚ 917</t>
  </si>
  <si>
    <t>Hlavičkový papier A4, SP, farebné logo</t>
  </si>
  <si>
    <t>Obal semišový na Ďakovný list A4 - farba modrá</t>
  </si>
  <si>
    <t>Hlavičkový papier, štruktúrovaný, SP ústredie, farebné logo, rotujúce kvapky v strede listu, ústredie</t>
  </si>
  <si>
    <t>jednotková cena v EUR bez DPH</t>
  </si>
  <si>
    <t>cena spolu v EUR bez DPH</t>
  </si>
  <si>
    <t>predpokladané množstvo MJ/rok</t>
  </si>
  <si>
    <t>list, A3, 1+0, BO biely kartón, (bezdrevý ofset), 250 g/m2, 1 x lom, mutácie textu + logotypu</t>
  </si>
  <si>
    <t>Hlavičkový papier A4, SP ústredie, farebné logo (SP 20600)</t>
  </si>
  <si>
    <t>Hlavičkový papier A4, SP, farebné logo, rotujúce kvapky v strede listu (SP 20650)</t>
  </si>
  <si>
    <t xml:space="preserve">Hlavičkový papier, štruktúrovaný, farebné logo, rotujúce kvapky v strede listu (SP 20700)  </t>
  </si>
  <si>
    <t>Hlavičkový papier, štruktúrovaný, farebné logo, rotujúce kvapky v strede listu, GR SP (SP 20750)</t>
  </si>
  <si>
    <t>Obal SP, farebné logo, rotujúce kvapky  (SP 20900)</t>
  </si>
  <si>
    <t>Spisový obal (SP 21400)</t>
  </si>
  <si>
    <t>Vizitka - papier štruktúrovaný, matný, šedý (SP 22700)</t>
  </si>
  <si>
    <t>Vizitka - papier natieraný, matný, biely  (SP 22800)</t>
  </si>
  <si>
    <t>SPÚ 917_ 1</t>
  </si>
  <si>
    <t>Diskrétna obálka 240 mm x 6" (SP 23300)</t>
  </si>
  <si>
    <t>jednotková cena v EUR s DPH</t>
  </si>
  <si>
    <t>cena spolu v EUR s DPH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</si>
  <si>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Poštový poukaz na účet "R", dvojdielny</t>
    </r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</si>
  <si>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Doručenka B6 - DOPORUČENE DO VLASTNÝCH RÚK (SP 23040)</t>
    </r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</si>
  <si>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Doručenka B6 - DOPORUČENE DO VLASTNÝCH RÚK Opakované doručenie (SP 23000)</t>
    </r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</si>
  <si>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Doručenka B6 - DOPORUČENE</t>
    </r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</si>
  <si>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Doručenka C5 - DOPORUČENE DO VLASTNÝCH RÚK </t>
    </r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</si>
  <si>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Doručenka C5 - DOPORUČENE DO VLASTNÝCH RÚK Opakované doručenie</t>
    </r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</si>
  <si>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Doručenka C5 - DOPORUČENE (SP 23140)</t>
    </r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</si>
  <si>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Doručenka C4 - DOPORUČENE  DO VLASTNÝCH RÚK (SP 23200)</t>
    </r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</si>
  <si>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Doručenka C4 - DOPORUČENE DO VLASTNÝCH RÚK Opakované doručenie (SP 23240)</t>
    </r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</si>
  <si>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Doručenka C4 - DOPORUČENE (SP 23280)</t>
    </r>
  </si>
  <si>
    <t xml:space="preserve">Obal semišový na Ďakovný list A4 - farba bordová </t>
  </si>
  <si>
    <t>Špecifikácia, predpokladané množstvo a kalkulácia ceny predmetu dohody – špeciálne tlačivá</t>
  </si>
  <si>
    <t>Obal na diplomy, významné dokumenty, životné jubileá, .... formát A4, materiál semiš (vonkajší obal) a papier (vnútro), farba bordová, alebo modrá,  vnútorné záložky v spodných rohoch,</t>
  </si>
  <si>
    <t>Cena celkom za špeciálne tlačivá za 4 roky v EUR bez DPH</t>
  </si>
  <si>
    <t>✓</t>
  </si>
  <si>
    <t>x</t>
  </si>
  <si>
    <t>✓ požadované</t>
  </si>
  <si>
    <t>x  nepožadované</t>
  </si>
  <si>
    <t>maximálne množstvo MJ/4 roky</t>
  </si>
  <si>
    <t>Cena celkom za špeciálne tlačivá za 4 roky v EUR s DPH</t>
  </si>
  <si>
    <t>list, A4,  1+1, BO biely, (bezdrevý ofset), 80 g/m2</t>
  </si>
  <si>
    <t>list, A4, 4+1, BO biely, (bezdrevý ofset), 80 g/m2</t>
  </si>
  <si>
    <t>list, A4, 4+2, BO, 80 g/m2</t>
  </si>
  <si>
    <t>list, A4, 1+1, BO biely kartón, (bezdrevý ofset), 160 g/m2</t>
  </si>
  <si>
    <t>A4, A3/A4 + vložený list, 1. list BO 4+2, 2. list 80g BO + karbón, 80 g/m2 BO</t>
  </si>
  <si>
    <t xml:space="preserve">list, A4, 3+0, BO biely, (bezdrevý ofset), 80 g/m2, mutácie textu + logotypu, </t>
  </si>
  <si>
    <t>list, A4, 4+0, Congueror, Brillant White Contour, 100 g/m2,  mutácie textov</t>
  </si>
  <si>
    <t>list, A3, 1+0, BO biely, (bezdrevý ofset), 80 g/m2, 1 x lom</t>
  </si>
  <si>
    <t>obal, 55,8 x 30,8 cm, 1+1, BO biely kartón, (bezdrevý ofset), 250 g/m2, výsek podľa vzoru, skladanie</t>
  </si>
  <si>
    <t>obal, 56 x 31 x 42 cm, 1+1, BO biely kartón, (bezdrevý ofset), 250 g/m2, výsek podľa vzoru, skladanie</t>
  </si>
  <si>
    <t>obal, 62,8 x 31 x 58 cm, 1+1, BO biely kartón, (bezdrevý ofset), 250 g/m2, výsek podľa vzoru, skladanie</t>
  </si>
  <si>
    <t>A5, súprava 5-listová, samopriepis, CB 56 g, CFB 53 g, CF 57g, 1+1, 1. a 4. list Pantone Green U, 2., 3. a 5. list Black U, lepené v hlave snap-outom, vo vyznačených plochách, neutralizačný náter</t>
  </si>
  <si>
    <t xml:space="preserve">A5, dvojdielna súprava, samopriepis, 1+1, číslovanie 6 miestne, lepené v hlave snap-outom, </t>
  </si>
  <si>
    <t>list, A5, 1+1, BO biely kartón, (bezdrevý ofset), 160 g/m2, mutácie textu</t>
  </si>
  <si>
    <t>list, A5, 1+1, BO biely, (bezdrevý ofset), 70 g/m2</t>
  </si>
  <si>
    <t>list, A5, 1+1, BO biely, (bezdrevý ofset), 70 g/m2, číslovanie 6 miestne</t>
  </si>
  <si>
    <t>list, A6, 1+0, BO biely kartón, (bezdrevý ofset), 160 g/m2</t>
  </si>
  <si>
    <t>SPÚ1303</t>
  </si>
  <si>
    <t>Evidenčný štítok lehôt</t>
  </si>
  <si>
    <t>list, A6,  1+1, , BO biely kartón, (bezdrevý ofset), 160 g/m2, mutácie textov</t>
  </si>
  <si>
    <t>karta, formát A7, 1+1, bezdrevný ofset, 160 g/m2</t>
  </si>
  <si>
    <t>vizitka, 5 x 9 cm, 4 + 0, štruktúrovaný, matný, šedý, 300 g/m2, mutácie textu + logotypu</t>
  </si>
  <si>
    <t>vizitka, 5 x 9 cm, 4 + 0, natieraný, matný, biely, 250 g/m2, mutácie textu + logotypu</t>
  </si>
  <si>
    <t>poštový poukaz, 210 x 101,6, 2+1, BO, 80 g/m2, perforácia, dotlač údajov, mutácie textov, (dotlač identifikačných údajov ústredia, resp. jednotlivých pobočiek: adresy, čísla jednotlivých účtov, kód banky, konštantných symbolov, atď.), *) aktuálny poštový poukaz podľa dispozícii spoločnosti Slovenská pošta, a. s.</t>
  </si>
  <si>
    <t>samoprepisovacia doručenka B6, (okienko vpravo), 12,5 x 17,6 cm, (záklop 10,2 cm), 1+0, perforácia, dotlač údajov,  mutácie textu + logotypu, (dotlač identifikačných údajov ústredia, resp. jednotlivých pobočiek), *) aktuálna doručenka podľa dispozícii spoločnosti Slovenská pošta, a. s.</t>
  </si>
  <si>
    <t>samoprepisovacia doručenka C5,  16,2 x 22,9 cm, záklop, okienko vpravo, cca 90 g/m2 recyklovaný papier, 1+0,  perforácia, dotlač údajov,  mutácie textu + logotypu, (dotlač identifikačných údajov ústredia, resp. jednotlivých pobočiek), *) aktuálna doručenka podľa dispozícii spoločnosti Slovenská pošta, a. s.</t>
  </si>
  <si>
    <t>diskrétne obálky, 24 cm x 6", (24x30,4 cm - 2 ks na liste), 1+2s, samopriepisový, tabelačný papier, neutralizačná vrstva, na druhom liste</t>
  </si>
  <si>
    <t xml:space="preserve">samoprepisovacia doručenka C4, 22,9 x 32,4 cm, záklop, okienko vpravo, s odtrhávacou silikónovou páskou, 90-100  g/m2 recyklovaný papier, 1+0, perforácia, dotlač údajov, mutácie textu + logotypu, (dotlač identifikačných údajov ústredia, resp. jednotlivých pobočiek), *) aktuálna doručenka podľa dispozícii spoločnosti Slovenská pošta, a. s.     </t>
  </si>
  <si>
    <t>obal, 21,7 x 30,5 cm, v rozložení 30,5 x 43,4 cm, 3+0, lesklý, natieraný, biely, 250 g/m2, 1 x lom, výsek podľa vzoru, lepenie</t>
  </si>
  <si>
    <t>list, A3, 1+1, BO biely, (bezdrevý ofset), 70 g/m2, 1 x 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</si>
</sst>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#,##0.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" fontId="2" fillId="0" borderId="0" xfId="0" applyNumberFormat="1" applyFont="1"/>
    <xf numFmtId="0" fontId="2" fillId="0" borderId="0" xfId="0" applyFont="1"/>
    <xf numFmtId="4" fontId="2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right"/>
    </xf>
    <xf numFmtId="165" fontId="2" fillId="0" borderId="0" xfId="0" applyNumberFormat="1" applyFont="1"/>
    <xf numFmtId="0" fontId="1" fillId="0" borderId="4" xfId="0" applyFont="1" applyFill="1" applyBorder="1" applyAlignment="1" applyProtection="1">
      <alignment horizontal="center" vertical="center" textRotation="90" shrinkToFit="1"/>
    </xf>
    <xf numFmtId="0" fontId="1" fillId="0" borderId="1" xfId="0" applyFont="1" applyFill="1" applyBorder="1" applyAlignment="1" applyProtection="1">
      <alignment horizontal="center" vertical="center" textRotation="90" wrapText="1" shrinkToFit="1"/>
    </xf>
    <xf numFmtId="0" fontId="1" fillId="0" borderId="1" xfId="0" applyFont="1" applyBorder="1" applyAlignment="1" applyProtection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/>
    <xf numFmtId="164" fontId="1" fillId="0" borderId="7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 shrinkToFit="1"/>
    </xf>
    <xf numFmtId="0" fontId="1" fillId="0" borderId="5" xfId="0" applyFont="1" applyFill="1" applyBorder="1" applyAlignment="1" applyProtection="1">
      <alignment horizontal="center" vertical="center" shrinkToFi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left" vertical="center" wrapText="1"/>
    </xf>
    <xf numFmtId="4" fontId="1" fillId="0" borderId="7" xfId="0" applyNumberFormat="1" applyFont="1" applyFill="1" applyBorder="1" applyAlignment="1" applyProtection="1">
      <alignment horizontal="right" vertical="center"/>
    </xf>
    <xf numFmtId="0" fontId="2" fillId="0" borderId="7" xfId="0" applyFont="1" applyBorder="1"/>
    <xf numFmtId="4" fontId="2" fillId="0" borderId="7" xfId="0" applyNumberFormat="1" applyFont="1" applyBorder="1"/>
    <xf numFmtId="2" fontId="2" fillId="0" borderId="7" xfId="0" applyNumberFormat="1" applyFont="1" applyBorder="1"/>
    <xf numFmtId="49" fontId="1" fillId="0" borderId="7" xfId="0" applyNumberFormat="1" applyFont="1" applyFill="1" applyBorder="1" applyAlignment="1" applyProtection="1">
      <alignment horizontal="left" vertical="center" wrapText="1" shrinkToFit="1"/>
    </xf>
    <xf numFmtId="0" fontId="1" fillId="0" borderId="7" xfId="0" applyFont="1" applyFill="1" applyBorder="1" applyAlignment="1" applyProtection="1">
      <alignment horizontal="center" vertical="center" shrinkToFi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left" vertical="center" wrapText="1" shrinkToFit="1"/>
    </xf>
    <xf numFmtId="165" fontId="1" fillId="0" borderId="7" xfId="0" applyNumberFormat="1" applyFont="1" applyFill="1" applyBorder="1" applyAlignment="1" applyProtection="1">
      <alignment horizontal="center" vertical="center"/>
    </xf>
    <xf numFmtId="165" fontId="1" fillId="0" borderId="7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/>
    <xf numFmtId="4" fontId="2" fillId="0" borderId="7" xfId="0" applyNumberFormat="1" applyFont="1" applyFill="1" applyBorder="1"/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 shrinkToFit="1"/>
    </xf>
    <xf numFmtId="0" fontId="1" fillId="0" borderId="7" xfId="0" applyFont="1" applyFill="1" applyBorder="1" applyAlignment="1" applyProtection="1">
      <alignment horizontal="center" vertical="center" shrinkToFit="1"/>
    </xf>
    <xf numFmtId="166" fontId="1" fillId="0" borderId="7" xfId="0" applyNumberFormat="1" applyFont="1" applyFill="1" applyBorder="1" applyAlignment="1" applyProtection="1">
      <alignment horizontal="center" vertical="center"/>
      <protection locked="0"/>
    </xf>
    <xf numFmtId="165" fontId="1" fillId="0" borderId="7" xfId="0" applyNumberFormat="1" applyFont="1" applyFill="1" applyBorder="1" applyAlignment="1" applyProtection="1">
      <alignment horizontal="center" vertical="center"/>
      <protection locked="0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165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vertical="center" shrinkToFit="1"/>
    </xf>
    <xf numFmtId="49" fontId="1" fillId="0" borderId="8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 applyProtection="1">
      <alignment horizontal="center" vertical="center" shrinkToFit="1"/>
    </xf>
    <xf numFmtId="1" fontId="1" fillId="0" borderId="7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/>
    <xf numFmtId="165" fontId="1" fillId="0" borderId="9" xfId="0" applyNumberFormat="1" applyFont="1" applyFill="1" applyBorder="1" applyAlignment="1" applyProtection="1">
      <alignment horizontal="center" vertical="center"/>
      <protection locked="0"/>
    </xf>
    <xf numFmtId="165" fontId="1" fillId="0" borderId="10" xfId="0" applyNumberFormat="1" applyFont="1" applyFill="1" applyBorder="1" applyAlignment="1" applyProtection="1">
      <alignment horizontal="center" vertical="center"/>
      <protection locked="0"/>
    </xf>
    <xf numFmtId="165" fontId="1" fillId="0" borderId="7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wrapText="1"/>
    </xf>
    <xf numFmtId="0" fontId="2" fillId="0" borderId="7" xfId="0" applyFont="1" applyBorder="1" applyAlignment="1">
      <alignment wrapText="1"/>
    </xf>
    <xf numFmtId="4" fontId="2" fillId="0" borderId="8" xfId="0" applyNumberFormat="1" applyFont="1" applyBorder="1" applyAlignment="1">
      <alignment horizontal="right" wrapText="1"/>
    </xf>
    <xf numFmtId="4" fontId="2" fillId="0" borderId="7" xfId="0" applyNumberFormat="1" applyFont="1" applyBorder="1" applyAlignment="1">
      <alignment horizontal="right" wrapText="1"/>
    </xf>
    <xf numFmtId="166" fontId="1" fillId="0" borderId="7" xfId="0" applyNumberFormat="1" applyFont="1" applyFill="1" applyBorder="1" applyAlignment="1" applyProtection="1">
      <alignment horizontal="center" vertical="center"/>
      <protection locked="0"/>
    </xf>
    <xf numFmtId="165" fontId="1" fillId="0" borderId="9" xfId="0" applyNumberFormat="1" applyFont="1" applyFill="1" applyBorder="1" applyAlignment="1" applyProtection="1">
      <alignment horizontal="center" vertical="center"/>
    </xf>
    <xf numFmtId="165" fontId="1" fillId="0" borderId="10" xfId="0" applyNumberFormat="1" applyFont="1" applyFill="1" applyBorder="1" applyAlignment="1" applyProtection="1">
      <alignment horizontal="center" vertical="center"/>
    </xf>
    <xf numFmtId="165" fontId="1" fillId="0" borderId="8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 shrinkToFi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10" xfId="0" applyNumberFormat="1" applyFont="1" applyFill="1" applyBorder="1" applyAlignment="1" applyProtection="1">
      <alignment horizontal="center" vertical="center" wrapText="1"/>
    </xf>
    <xf numFmtId="49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 shrinkToFit="1"/>
    </xf>
    <xf numFmtId="49" fontId="1" fillId="0" borderId="9" xfId="0" applyNumberFormat="1" applyFont="1" applyFill="1" applyBorder="1" applyAlignment="1" applyProtection="1">
      <alignment horizontal="center" vertical="center" wrapText="1" shrinkToFit="1"/>
    </xf>
    <xf numFmtId="49" fontId="1" fillId="0" borderId="10" xfId="0" applyNumberFormat="1" applyFont="1" applyFill="1" applyBorder="1" applyAlignment="1" applyProtection="1">
      <alignment horizontal="center" vertical="center" wrapText="1" shrinkToFit="1"/>
    </xf>
    <xf numFmtId="49" fontId="1" fillId="0" borderId="8" xfId="0" applyNumberFormat="1" applyFont="1" applyFill="1" applyBorder="1" applyAlignment="1" applyProtection="1">
      <alignment horizontal="center" vertical="center" wrapText="1" shrinkToFit="1"/>
    </xf>
    <xf numFmtId="166" fontId="1" fillId="0" borderId="9" xfId="0" applyNumberFormat="1" applyFont="1" applyFill="1" applyBorder="1" applyAlignment="1" applyProtection="1">
      <alignment horizontal="center" vertical="center"/>
      <protection locked="0"/>
    </xf>
    <xf numFmtId="166" fontId="1" fillId="0" borderId="10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359605</xdr:colOff>
      <xdr:row>21</xdr:row>
      <xdr:rowOff>1108365</xdr:rowOff>
    </xdr:from>
    <xdr:to>
      <xdr:col>15</xdr:col>
      <xdr:colOff>137935</xdr:colOff>
      <xdr:row>23</xdr:row>
      <xdr:rowOff>597378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 rot="5400000">
          <a:off x="15060705" y="11665324"/>
          <a:ext cx="1214718" cy="3834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17</xdr:col>
      <xdr:colOff>239031</xdr:colOff>
      <xdr:row>22</xdr:row>
      <xdr:rowOff>273527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1123448" y="11287672"/>
          <a:ext cx="6085410" cy="273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17</xdr:col>
      <xdr:colOff>241753</xdr:colOff>
      <xdr:row>22</xdr:row>
      <xdr:rowOff>305566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4325600" y="15325725"/>
          <a:ext cx="7633154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608292</xdr:colOff>
      <xdr:row>22</xdr:row>
      <xdr:rowOff>321152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7070050" y="15068550"/>
          <a:ext cx="708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608292</xdr:colOff>
      <xdr:row>22</xdr:row>
      <xdr:rowOff>290895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7070050" y="15335250"/>
          <a:ext cx="70802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10</xdr:col>
      <xdr:colOff>0</xdr:colOff>
      <xdr:row>23</xdr:row>
      <xdr:rowOff>0</xdr:rowOff>
    </xdr:from>
    <xdr:ext cx="608292" cy="321152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1123448" y="11287672"/>
          <a:ext cx="608292" cy="3211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23</xdr:row>
      <xdr:rowOff>0</xdr:rowOff>
    </xdr:from>
    <xdr:ext cx="608292" cy="290895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1123448" y="11287672"/>
          <a:ext cx="608292" cy="2908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tabSelected="1" view="pageBreakPreview" zoomScale="85" zoomScaleNormal="85" zoomScaleSheetLayoutView="85" workbookViewId="0">
      <pane ySplit="2" topLeftCell="A15" activePane="bottomLeft" state="frozen"/>
      <selection pane="bottomLeft" activeCell="P23" sqref="P23"/>
    </sheetView>
  </sheetViews>
  <sheetFormatPr defaultRowHeight="14.25" x14ac:dyDescent="0.2"/>
  <cols>
    <col min="1" max="1" width="4.140625" style="2" customWidth="1"/>
    <col min="2" max="2" width="36.28515625" style="2" customWidth="1"/>
    <col min="3" max="3" width="11.7109375" style="2" customWidth="1"/>
    <col min="4" max="4" width="36.5703125" style="2" customWidth="1"/>
    <col min="5" max="5" width="9.140625" style="2"/>
    <col min="6" max="6" width="9.28515625" style="2" bestFit="1" customWidth="1"/>
    <col min="7" max="7" width="20.85546875" style="46" customWidth="1"/>
    <col min="8" max="8" width="0.42578125" style="8" hidden="1" customWidth="1"/>
    <col min="9" max="9" width="18.5703125" style="9" customWidth="1"/>
    <col min="10" max="10" width="19.5703125" style="8" customWidth="1"/>
    <col min="11" max="11" width="18.5703125" style="9" customWidth="1"/>
    <col min="12" max="12" width="18.5703125" style="8" customWidth="1"/>
    <col min="13" max="13" width="11.5703125" style="2" bestFit="1" customWidth="1"/>
    <col min="14" max="14" width="11.5703125" style="1" bestFit="1" customWidth="1"/>
    <col min="15" max="17" width="9.140625" style="1"/>
    <col min="18" max="18" width="9.140625" style="15"/>
    <col min="19" max="16384" width="9.140625" style="2"/>
  </cols>
  <sheetData>
    <row r="1" spans="1:18" ht="15.75" thickBot="1" x14ac:dyDescent="0.25">
      <c r="A1" s="58" t="s">
        <v>99</v>
      </c>
      <c r="B1" s="58"/>
      <c r="C1" s="58"/>
      <c r="D1" s="58"/>
      <c r="E1" s="58"/>
      <c r="F1" s="58"/>
      <c r="G1" s="58"/>
      <c r="H1" s="58"/>
      <c r="I1" s="58"/>
      <c r="J1" s="58"/>
    </row>
    <row r="2" spans="1:18" ht="72.75" customHeight="1" thickBot="1" x14ac:dyDescent="0.25">
      <c r="A2" s="10" t="s">
        <v>0</v>
      </c>
      <c r="B2" s="4" t="s">
        <v>1</v>
      </c>
      <c r="C2" s="5" t="s">
        <v>2</v>
      </c>
      <c r="D2" s="6" t="s">
        <v>3</v>
      </c>
      <c r="E2" s="11" t="s">
        <v>4</v>
      </c>
      <c r="F2" s="12" t="s">
        <v>5</v>
      </c>
      <c r="G2" s="43" t="s">
        <v>106</v>
      </c>
      <c r="H2" s="3" t="s">
        <v>74</v>
      </c>
      <c r="I2" s="13" t="s">
        <v>72</v>
      </c>
      <c r="J2" s="7" t="s">
        <v>73</v>
      </c>
      <c r="K2" s="13" t="s">
        <v>86</v>
      </c>
      <c r="L2" s="7" t="s">
        <v>87</v>
      </c>
    </row>
    <row r="3" spans="1:18" x14ac:dyDescent="0.2">
      <c r="A3" s="18">
        <v>1</v>
      </c>
      <c r="B3" s="14" t="s">
        <v>6</v>
      </c>
      <c r="C3" s="18">
        <v>3</v>
      </c>
      <c r="D3" s="19">
        <v>4</v>
      </c>
      <c r="E3" s="17">
        <v>5</v>
      </c>
      <c r="F3" s="17">
        <v>6</v>
      </c>
      <c r="G3" s="44">
        <v>7</v>
      </c>
      <c r="H3" s="17">
        <v>7</v>
      </c>
      <c r="I3" s="17">
        <v>8</v>
      </c>
      <c r="J3" s="17">
        <v>9</v>
      </c>
      <c r="K3" s="17">
        <v>10</v>
      </c>
      <c r="L3" s="17">
        <v>11</v>
      </c>
    </row>
    <row r="4" spans="1:18" s="23" customFormat="1" ht="45" customHeight="1" x14ac:dyDescent="0.2">
      <c r="A4" s="59">
        <v>1</v>
      </c>
      <c r="B4" s="60" t="s">
        <v>108</v>
      </c>
      <c r="C4" s="20" t="s">
        <v>7</v>
      </c>
      <c r="D4" s="21" t="s">
        <v>8</v>
      </c>
      <c r="E4" s="16" t="s">
        <v>102</v>
      </c>
      <c r="F4" s="16" t="s">
        <v>102</v>
      </c>
      <c r="G4" s="45">
        <f t="shared" ref="G4:G35" si="0">H4*4</f>
        <v>26000</v>
      </c>
      <c r="H4" s="22">
        <v>6500</v>
      </c>
      <c r="I4" s="54"/>
      <c r="J4" s="22">
        <f>G4*I4</f>
        <v>0</v>
      </c>
      <c r="K4" s="49">
        <f>I4*1.2</f>
        <v>0</v>
      </c>
      <c r="L4" s="22">
        <f>G4*K4</f>
        <v>0</v>
      </c>
      <c r="N4" s="24"/>
      <c r="O4" s="24"/>
      <c r="P4" s="24"/>
      <c r="Q4" s="24"/>
      <c r="R4" s="25"/>
    </row>
    <row r="5" spans="1:18" s="23" customFormat="1" ht="42" customHeight="1" x14ac:dyDescent="0.2">
      <c r="A5" s="59"/>
      <c r="B5" s="60"/>
      <c r="C5" s="20" t="s">
        <v>9</v>
      </c>
      <c r="D5" s="26" t="s">
        <v>10</v>
      </c>
      <c r="E5" s="16" t="s">
        <v>102</v>
      </c>
      <c r="F5" s="16" t="s">
        <v>102</v>
      </c>
      <c r="G5" s="45">
        <f t="shared" si="0"/>
        <v>26000</v>
      </c>
      <c r="H5" s="22">
        <v>6500</v>
      </c>
      <c r="I5" s="54"/>
      <c r="J5" s="22">
        <f>G5*I4</f>
        <v>0</v>
      </c>
      <c r="K5" s="49"/>
      <c r="L5" s="22">
        <f>G5*K4</f>
        <v>0</v>
      </c>
      <c r="N5" s="24"/>
      <c r="O5" s="24"/>
      <c r="P5" s="24"/>
      <c r="Q5" s="24"/>
      <c r="R5" s="25"/>
    </row>
    <row r="6" spans="1:18" s="23" customFormat="1" ht="30.75" customHeight="1" x14ac:dyDescent="0.2">
      <c r="A6" s="59">
        <v>2</v>
      </c>
      <c r="B6" s="60" t="s">
        <v>109</v>
      </c>
      <c r="C6" s="20" t="s">
        <v>11</v>
      </c>
      <c r="D6" s="21" t="s">
        <v>12</v>
      </c>
      <c r="E6" s="16" t="s">
        <v>102</v>
      </c>
      <c r="F6" s="16" t="s">
        <v>102</v>
      </c>
      <c r="G6" s="45">
        <f t="shared" si="0"/>
        <v>5960</v>
      </c>
      <c r="H6" s="22">
        <v>1490</v>
      </c>
      <c r="I6" s="54"/>
      <c r="J6" s="22">
        <f>G6*I6</f>
        <v>0</v>
      </c>
      <c r="K6" s="49">
        <f>I6*1.2</f>
        <v>0</v>
      </c>
      <c r="L6" s="22">
        <f t="shared" ref="L6:L24" si="1">G6*K6</f>
        <v>0</v>
      </c>
      <c r="N6" s="24"/>
      <c r="O6" s="24"/>
      <c r="P6" s="24"/>
      <c r="Q6" s="24"/>
      <c r="R6" s="25"/>
    </row>
    <row r="7" spans="1:18" s="23" customFormat="1" ht="17.25" customHeight="1" x14ac:dyDescent="0.2">
      <c r="A7" s="59"/>
      <c r="B7" s="60"/>
      <c r="C7" s="20" t="s">
        <v>13</v>
      </c>
      <c r="D7" s="21" t="s">
        <v>14</v>
      </c>
      <c r="E7" s="16" t="s">
        <v>102</v>
      </c>
      <c r="F7" s="16" t="s">
        <v>102</v>
      </c>
      <c r="G7" s="45">
        <f t="shared" si="0"/>
        <v>780400</v>
      </c>
      <c r="H7" s="22">
        <v>195100</v>
      </c>
      <c r="I7" s="54"/>
      <c r="J7" s="22">
        <f>G7*I6</f>
        <v>0</v>
      </c>
      <c r="K7" s="49"/>
      <c r="L7" s="22">
        <f>G7*K6</f>
        <v>0</v>
      </c>
      <c r="N7" s="24"/>
      <c r="O7" s="24"/>
      <c r="P7" s="24"/>
      <c r="Q7" s="24"/>
      <c r="R7" s="25"/>
    </row>
    <row r="8" spans="1:18" s="23" customFormat="1" ht="31.5" customHeight="1" x14ac:dyDescent="0.2">
      <c r="A8" s="59"/>
      <c r="B8" s="60"/>
      <c r="C8" s="27" t="s">
        <v>15</v>
      </c>
      <c r="D8" s="21" t="s">
        <v>16</v>
      </c>
      <c r="E8" s="16" t="s">
        <v>102</v>
      </c>
      <c r="F8" s="16" t="s">
        <v>102</v>
      </c>
      <c r="G8" s="45">
        <f t="shared" si="0"/>
        <v>5640</v>
      </c>
      <c r="H8" s="22">
        <v>1410</v>
      </c>
      <c r="I8" s="54"/>
      <c r="J8" s="22">
        <f>G8*I6</f>
        <v>0</v>
      </c>
      <c r="K8" s="49"/>
      <c r="L8" s="22">
        <f>G8*K6</f>
        <v>0</v>
      </c>
      <c r="N8" s="24"/>
      <c r="O8" s="24"/>
      <c r="P8" s="24"/>
      <c r="Q8" s="24"/>
      <c r="R8" s="25"/>
    </row>
    <row r="9" spans="1:18" s="23" customFormat="1" ht="18.75" customHeight="1" x14ac:dyDescent="0.2">
      <c r="A9" s="59"/>
      <c r="B9" s="60"/>
      <c r="C9" s="20" t="s">
        <v>17</v>
      </c>
      <c r="D9" s="21" t="s">
        <v>18</v>
      </c>
      <c r="E9" s="16" t="s">
        <v>102</v>
      </c>
      <c r="F9" s="16" t="s">
        <v>102</v>
      </c>
      <c r="G9" s="45">
        <f t="shared" si="0"/>
        <v>152640</v>
      </c>
      <c r="H9" s="22">
        <v>38160</v>
      </c>
      <c r="I9" s="54"/>
      <c r="J9" s="22">
        <f>G9*I6</f>
        <v>0</v>
      </c>
      <c r="K9" s="49"/>
      <c r="L9" s="22">
        <f>G9*K6</f>
        <v>0</v>
      </c>
      <c r="N9" s="24"/>
      <c r="O9" s="24"/>
      <c r="P9" s="24"/>
      <c r="Q9" s="24"/>
      <c r="R9" s="25"/>
    </row>
    <row r="10" spans="1:18" s="23" customFormat="1" ht="18.75" customHeight="1" x14ac:dyDescent="0.2">
      <c r="A10" s="59"/>
      <c r="B10" s="60"/>
      <c r="C10" s="20" t="s">
        <v>19</v>
      </c>
      <c r="D10" s="21" t="s">
        <v>20</v>
      </c>
      <c r="E10" s="16" t="s">
        <v>102</v>
      </c>
      <c r="F10" s="16" t="s">
        <v>102</v>
      </c>
      <c r="G10" s="45">
        <f t="shared" si="0"/>
        <v>4680</v>
      </c>
      <c r="H10" s="22">
        <v>1170</v>
      </c>
      <c r="I10" s="54"/>
      <c r="J10" s="22">
        <f>G10*I6</f>
        <v>0</v>
      </c>
      <c r="K10" s="49"/>
      <c r="L10" s="22">
        <f>G10*K6</f>
        <v>0</v>
      </c>
      <c r="N10" s="24"/>
      <c r="O10" s="24"/>
      <c r="P10" s="24"/>
      <c r="Q10" s="24"/>
      <c r="R10" s="25"/>
    </row>
    <row r="11" spans="1:18" s="23" customFormat="1" ht="32.25" customHeight="1" x14ac:dyDescent="0.2">
      <c r="A11" s="59"/>
      <c r="B11" s="60"/>
      <c r="C11" s="20" t="s">
        <v>21</v>
      </c>
      <c r="D11" s="21" t="s">
        <v>22</v>
      </c>
      <c r="E11" s="16" t="s">
        <v>102</v>
      </c>
      <c r="F11" s="16" t="s">
        <v>102</v>
      </c>
      <c r="G11" s="45">
        <f t="shared" si="0"/>
        <v>4840</v>
      </c>
      <c r="H11" s="22">
        <v>1210</v>
      </c>
      <c r="I11" s="54"/>
      <c r="J11" s="22">
        <f>G11*I6</f>
        <v>0</v>
      </c>
      <c r="K11" s="49"/>
      <c r="L11" s="22">
        <f>G11*K6</f>
        <v>0</v>
      </c>
      <c r="N11" s="24"/>
      <c r="O11" s="24"/>
      <c r="P11" s="24"/>
      <c r="Q11" s="24"/>
      <c r="R11" s="25"/>
    </row>
    <row r="12" spans="1:18" s="23" customFormat="1" ht="28.5" customHeight="1" x14ac:dyDescent="0.2">
      <c r="A12" s="59">
        <v>3</v>
      </c>
      <c r="B12" s="60" t="s">
        <v>110</v>
      </c>
      <c r="C12" s="20" t="s">
        <v>23</v>
      </c>
      <c r="D12" s="21" t="s">
        <v>24</v>
      </c>
      <c r="E12" s="16" t="s">
        <v>102</v>
      </c>
      <c r="F12" s="16" t="s">
        <v>102</v>
      </c>
      <c r="G12" s="45">
        <f t="shared" si="0"/>
        <v>22120</v>
      </c>
      <c r="H12" s="22">
        <v>5530</v>
      </c>
      <c r="I12" s="54"/>
      <c r="J12" s="22">
        <f t="shared" ref="J12:J24" si="2">G12*I12</f>
        <v>0</v>
      </c>
      <c r="K12" s="49">
        <f>I12*1.2</f>
        <v>0</v>
      </c>
      <c r="L12" s="22">
        <f t="shared" si="1"/>
        <v>0</v>
      </c>
      <c r="N12" s="24"/>
      <c r="O12" s="24"/>
      <c r="P12" s="24"/>
      <c r="Q12" s="24"/>
      <c r="R12" s="25"/>
    </row>
    <row r="13" spans="1:18" s="23" customFormat="1" ht="46.5" customHeight="1" x14ac:dyDescent="0.2">
      <c r="A13" s="59"/>
      <c r="B13" s="60"/>
      <c r="C13" s="20" t="s">
        <v>25</v>
      </c>
      <c r="D13" s="21" t="s">
        <v>26</v>
      </c>
      <c r="E13" s="16" t="s">
        <v>102</v>
      </c>
      <c r="F13" s="16" t="s">
        <v>102</v>
      </c>
      <c r="G13" s="45">
        <f t="shared" si="0"/>
        <v>22120</v>
      </c>
      <c r="H13" s="22">
        <v>5530</v>
      </c>
      <c r="I13" s="54"/>
      <c r="J13" s="22">
        <f>G13*I12</f>
        <v>0</v>
      </c>
      <c r="K13" s="49"/>
      <c r="L13" s="22">
        <f>G13*K12</f>
        <v>0</v>
      </c>
      <c r="N13" s="24"/>
      <c r="O13" s="24"/>
      <c r="P13" s="24"/>
      <c r="Q13" s="24"/>
      <c r="R13" s="25"/>
    </row>
    <row r="14" spans="1:18" s="23" customFormat="1" ht="64.5" customHeight="1" x14ac:dyDescent="0.2">
      <c r="A14" s="59">
        <v>4</v>
      </c>
      <c r="B14" s="28" t="s">
        <v>111</v>
      </c>
      <c r="C14" s="20" t="s">
        <v>27</v>
      </c>
      <c r="D14" s="21" t="s">
        <v>28</v>
      </c>
      <c r="E14" s="20" t="s">
        <v>103</v>
      </c>
      <c r="F14" s="16" t="s">
        <v>102</v>
      </c>
      <c r="G14" s="45">
        <f t="shared" si="0"/>
        <v>131720</v>
      </c>
      <c r="H14" s="22">
        <v>32930</v>
      </c>
      <c r="I14" s="54"/>
      <c r="J14" s="22">
        <f t="shared" si="2"/>
        <v>0</v>
      </c>
      <c r="K14" s="49">
        <f>I14*1.2</f>
        <v>0</v>
      </c>
      <c r="L14" s="22">
        <f t="shared" si="1"/>
        <v>0</v>
      </c>
      <c r="N14" s="24"/>
      <c r="O14" s="24"/>
      <c r="P14" s="24"/>
      <c r="Q14" s="24"/>
      <c r="R14" s="25"/>
    </row>
    <row r="15" spans="1:18" s="23" customFormat="1" ht="64.5" customHeight="1" x14ac:dyDescent="0.2">
      <c r="A15" s="27">
        <v>5</v>
      </c>
      <c r="B15" s="35" t="s">
        <v>112</v>
      </c>
      <c r="C15" s="20" t="s">
        <v>29</v>
      </c>
      <c r="D15" s="21" t="s">
        <v>30</v>
      </c>
      <c r="E15" s="20" t="s">
        <v>103</v>
      </c>
      <c r="F15" s="16" t="s">
        <v>102</v>
      </c>
      <c r="G15" s="45">
        <f t="shared" si="0"/>
        <v>823400</v>
      </c>
      <c r="H15" s="22">
        <v>205850</v>
      </c>
      <c r="I15" s="37"/>
      <c r="J15" s="22">
        <f t="shared" si="2"/>
        <v>0</v>
      </c>
      <c r="K15" s="40">
        <f>I15*1.2</f>
        <v>0</v>
      </c>
      <c r="L15" s="22">
        <f t="shared" si="1"/>
        <v>0</v>
      </c>
      <c r="N15" s="24"/>
      <c r="O15" s="24"/>
      <c r="P15" s="24"/>
      <c r="Q15" s="24"/>
      <c r="R15" s="25"/>
    </row>
    <row r="16" spans="1:18" s="23" customFormat="1" ht="30" customHeight="1" x14ac:dyDescent="0.2">
      <c r="A16" s="59">
        <v>6</v>
      </c>
      <c r="B16" s="61" t="s">
        <v>113</v>
      </c>
      <c r="C16" s="20" t="s">
        <v>31</v>
      </c>
      <c r="D16" s="21" t="s">
        <v>76</v>
      </c>
      <c r="E16" s="16" t="s">
        <v>102</v>
      </c>
      <c r="F16" s="16" t="s">
        <v>102</v>
      </c>
      <c r="G16" s="45">
        <f t="shared" si="0"/>
        <v>53200</v>
      </c>
      <c r="H16" s="22">
        <v>13300</v>
      </c>
      <c r="I16" s="54"/>
      <c r="J16" s="22">
        <f t="shared" si="2"/>
        <v>0</v>
      </c>
      <c r="K16" s="49">
        <f>I16*1.2</f>
        <v>0</v>
      </c>
      <c r="L16" s="22">
        <f t="shared" si="1"/>
        <v>0</v>
      </c>
      <c r="N16" s="24"/>
      <c r="O16" s="24"/>
      <c r="P16" s="24"/>
      <c r="Q16" s="24"/>
      <c r="R16" s="25"/>
    </row>
    <row r="17" spans="1:18" s="23" customFormat="1" ht="45" customHeight="1" x14ac:dyDescent="0.2">
      <c r="A17" s="59"/>
      <c r="B17" s="62"/>
      <c r="C17" s="20" t="s">
        <v>31</v>
      </c>
      <c r="D17" s="21" t="s">
        <v>77</v>
      </c>
      <c r="E17" s="20" t="s">
        <v>103</v>
      </c>
      <c r="F17" s="16" t="s">
        <v>102</v>
      </c>
      <c r="G17" s="45">
        <f t="shared" si="0"/>
        <v>47640</v>
      </c>
      <c r="H17" s="22">
        <v>11910</v>
      </c>
      <c r="I17" s="54"/>
      <c r="J17" s="22">
        <f>G17*I16</f>
        <v>0</v>
      </c>
      <c r="K17" s="49"/>
      <c r="L17" s="22">
        <f>G17*K16</f>
        <v>0</v>
      </c>
      <c r="N17" s="24"/>
      <c r="O17" s="24"/>
      <c r="P17" s="24"/>
      <c r="Q17" s="24"/>
      <c r="R17" s="25"/>
    </row>
    <row r="18" spans="1:18" s="23" customFormat="1" ht="33" customHeight="1" x14ac:dyDescent="0.2">
      <c r="A18" s="59"/>
      <c r="B18" s="63"/>
      <c r="C18" s="20" t="s">
        <v>31</v>
      </c>
      <c r="D18" s="21" t="s">
        <v>69</v>
      </c>
      <c r="E18" s="20" t="s">
        <v>103</v>
      </c>
      <c r="F18" s="16" t="s">
        <v>102</v>
      </c>
      <c r="G18" s="45">
        <f t="shared" si="0"/>
        <v>400</v>
      </c>
      <c r="H18" s="22">
        <v>100</v>
      </c>
      <c r="I18" s="54"/>
      <c r="J18" s="22">
        <f>G18*I16</f>
        <v>0</v>
      </c>
      <c r="K18" s="49"/>
      <c r="L18" s="22">
        <f>G18*K16</f>
        <v>0</v>
      </c>
      <c r="N18" s="24"/>
      <c r="O18" s="24"/>
      <c r="P18" s="24"/>
      <c r="Q18" s="24"/>
      <c r="R18" s="25"/>
    </row>
    <row r="19" spans="1:18" s="23" customFormat="1" ht="57" customHeight="1" x14ac:dyDescent="0.2">
      <c r="A19" s="59">
        <v>7</v>
      </c>
      <c r="B19" s="61" t="s">
        <v>114</v>
      </c>
      <c r="C19" s="20" t="s">
        <v>31</v>
      </c>
      <c r="D19" s="21" t="s">
        <v>78</v>
      </c>
      <c r="E19" s="20" t="s">
        <v>103</v>
      </c>
      <c r="F19" s="16" t="s">
        <v>102</v>
      </c>
      <c r="G19" s="45">
        <f t="shared" si="0"/>
        <v>5600</v>
      </c>
      <c r="H19" s="22">
        <v>1400</v>
      </c>
      <c r="I19" s="54"/>
      <c r="J19" s="22">
        <f t="shared" si="2"/>
        <v>0</v>
      </c>
      <c r="K19" s="49">
        <f>I19*1.2</f>
        <v>0</v>
      </c>
      <c r="L19" s="22">
        <f t="shared" si="1"/>
        <v>0</v>
      </c>
      <c r="N19" s="24"/>
      <c r="O19" s="24"/>
      <c r="P19" s="24"/>
      <c r="Q19" s="24"/>
      <c r="R19" s="25"/>
    </row>
    <row r="20" spans="1:18" s="23" customFormat="1" ht="45" customHeight="1" x14ac:dyDescent="0.2">
      <c r="A20" s="59"/>
      <c r="B20" s="62"/>
      <c r="C20" s="20" t="s">
        <v>31</v>
      </c>
      <c r="D20" s="29" t="s">
        <v>79</v>
      </c>
      <c r="E20" s="20" t="s">
        <v>103</v>
      </c>
      <c r="F20" s="16" t="s">
        <v>102</v>
      </c>
      <c r="G20" s="45">
        <f t="shared" si="0"/>
        <v>1320</v>
      </c>
      <c r="H20" s="22">
        <v>330</v>
      </c>
      <c r="I20" s="54"/>
      <c r="J20" s="22">
        <f>G20*I19</f>
        <v>0</v>
      </c>
      <c r="K20" s="49"/>
      <c r="L20" s="22">
        <f>G20*K19</f>
        <v>0</v>
      </c>
      <c r="N20" s="24"/>
      <c r="O20" s="24"/>
      <c r="P20" s="24"/>
      <c r="Q20" s="24"/>
      <c r="R20" s="25"/>
    </row>
    <row r="21" spans="1:18" s="23" customFormat="1" ht="45" customHeight="1" x14ac:dyDescent="0.2">
      <c r="A21" s="59"/>
      <c r="B21" s="63"/>
      <c r="C21" s="20"/>
      <c r="D21" s="29" t="s">
        <v>71</v>
      </c>
      <c r="E21" s="20" t="s">
        <v>103</v>
      </c>
      <c r="F21" s="16" t="s">
        <v>102</v>
      </c>
      <c r="G21" s="45">
        <f t="shared" si="0"/>
        <v>4000</v>
      </c>
      <c r="H21" s="22">
        <v>1000</v>
      </c>
      <c r="I21" s="54"/>
      <c r="J21" s="22">
        <f>G21*I19</f>
        <v>0</v>
      </c>
      <c r="K21" s="49"/>
      <c r="L21" s="22">
        <f>G21*K19</f>
        <v>0</v>
      </c>
      <c r="N21" s="24"/>
      <c r="O21" s="24"/>
      <c r="P21" s="24"/>
      <c r="Q21" s="24"/>
      <c r="R21" s="25"/>
    </row>
    <row r="22" spans="1:18" s="23" customFormat="1" ht="90.75" customHeight="1" x14ac:dyDescent="0.2">
      <c r="A22" s="27">
        <v>8</v>
      </c>
      <c r="B22" s="28" t="s">
        <v>136</v>
      </c>
      <c r="C22" s="20" t="s">
        <v>31</v>
      </c>
      <c r="D22" s="21" t="s">
        <v>80</v>
      </c>
      <c r="E22" s="20" t="s">
        <v>103</v>
      </c>
      <c r="F22" s="16" t="s">
        <v>102</v>
      </c>
      <c r="G22" s="45">
        <f t="shared" si="0"/>
        <v>400</v>
      </c>
      <c r="H22" s="22">
        <v>100</v>
      </c>
      <c r="I22" s="37"/>
      <c r="J22" s="22">
        <f t="shared" si="2"/>
        <v>0</v>
      </c>
      <c r="K22" s="31">
        <f>I22*1.2</f>
        <v>0</v>
      </c>
      <c r="L22" s="22">
        <f t="shared" si="1"/>
        <v>0</v>
      </c>
      <c r="N22" s="24"/>
      <c r="O22" s="24"/>
      <c r="P22" s="24"/>
      <c r="Q22" s="24"/>
      <c r="R22" s="25"/>
    </row>
    <row r="23" spans="1:18" s="23" customFormat="1" ht="45" customHeight="1" x14ac:dyDescent="0.2">
      <c r="A23" s="27">
        <v>9</v>
      </c>
      <c r="B23" s="28" t="s">
        <v>137</v>
      </c>
      <c r="C23" s="20" t="s">
        <v>32</v>
      </c>
      <c r="D23" s="21" t="s">
        <v>33</v>
      </c>
      <c r="E23" s="20" t="s">
        <v>103</v>
      </c>
      <c r="F23" s="16" t="s">
        <v>102</v>
      </c>
      <c r="G23" s="45">
        <f t="shared" si="0"/>
        <v>760000</v>
      </c>
      <c r="H23" s="22">
        <v>190000</v>
      </c>
      <c r="I23" s="37"/>
      <c r="J23" s="22">
        <f t="shared" si="2"/>
        <v>0</v>
      </c>
      <c r="K23" s="31">
        <f>I23*1.2</f>
        <v>0</v>
      </c>
      <c r="L23" s="22">
        <f t="shared" si="1"/>
        <v>0</v>
      </c>
      <c r="N23" s="24"/>
      <c r="O23" s="24"/>
      <c r="P23" s="24"/>
      <c r="Q23" s="24"/>
      <c r="R23" s="25"/>
    </row>
    <row r="24" spans="1:18" s="23" customFormat="1" ht="52.5" customHeight="1" x14ac:dyDescent="0.2">
      <c r="A24" s="59">
        <v>10</v>
      </c>
      <c r="B24" s="28" t="s">
        <v>115</v>
      </c>
      <c r="C24" s="20" t="s">
        <v>34</v>
      </c>
      <c r="D24" s="21" t="s">
        <v>35</v>
      </c>
      <c r="E24" s="20" t="s">
        <v>103</v>
      </c>
      <c r="F24" s="16" t="s">
        <v>102</v>
      </c>
      <c r="G24" s="45">
        <f t="shared" si="0"/>
        <v>141200</v>
      </c>
      <c r="H24" s="22">
        <v>35300</v>
      </c>
      <c r="I24" s="54"/>
      <c r="J24" s="22">
        <f t="shared" si="2"/>
        <v>0</v>
      </c>
      <c r="K24" s="40">
        <f>I24*1.2</f>
        <v>0</v>
      </c>
      <c r="L24" s="22">
        <f t="shared" si="1"/>
        <v>0</v>
      </c>
      <c r="N24" s="24"/>
      <c r="O24" s="24"/>
      <c r="P24" s="24"/>
      <c r="Q24" s="24"/>
      <c r="R24" s="25"/>
    </row>
    <row r="25" spans="1:18" s="23" customFormat="1" ht="78" customHeight="1" x14ac:dyDescent="0.2">
      <c r="A25" s="64">
        <v>11</v>
      </c>
      <c r="B25" s="42" t="s">
        <v>75</v>
      </c>
      <c r="C25" s="20" t="s">
        <v>31</v>
      </c>
      <c r="D25" s="21" t="s">
        <v>81</v>
      </c>
      <c r="E25" s="20" t="s">
        <v>103</v>
      </c>
      <c r="F25" s="16" t="s">
        <v>102</v>
      </c>
      <c r="G25" s="45">
        <f t="shared" si="0"/>
        <v>74840</v>
      </c>
      <c r="H25" s="22">
        <v>18710</v>
      </c>
      <c r="I25" s="37"/>
      <c r="J25" s="22">
        <f t="shared" ref="J25:J38" si="3">G25*I25</f>
        <v>0</v>
      </c>
      <c r="K25" s="30">
        <f>I25*1.2</f>
        <v>0</v>
      </c>
      <c r="L25" s="22">
        <f t="shared" ref="L25:L38" si="4">G25*K25</f>
        <v>0</v>
      </c>
      <c r="N25" s="24"/>
      <c r="O25" s="24"/>
      <c r="P25" s="24"/>
      <c r="Q25" s="24"/>
      <c r="R25" s="25"/>
    </row>
    <row r="26" spans="1:18" s="23" customFormat="1" ht="66.75" customHeight="1" x14ac:dyDescent="0.2">
      <c r="A26" s="64"/>
      <c r="B26" s="61" t="s">
        <v>100</v>
      </c>
      <c r="C26" s="20" t="s">
        <v>31</v>
      </c>
      <c r="D26" s="21" t="s">
        <v>98</v>
      </c>
      <c r="E26" s="20" t="s">
        <v>103</v>
      </c>
      <c r="F26" s="16" t="s">
        <v>102</v>
      </c>
      <c r="G26" s="45">
        <f t="shared" si="0"/>
        <v>520</v>
      </c>
      <c r="H26" s="22">
        <v>130</v>
      </c>
      <c r="I26" s="54"/>
      <c r="J26" s="22">
        <f t="shared" si="3"/>
        <v>0</v>
      </c>
      <c r="K26" s="30">
        <f t="shared" ref="K26" si="5">I26*1.2</f>
        <v>0</v>
      </c>
      <c r="L26" s="22">
        <f t="shared" si="4"/>
        <v>0</v>
      </c>
      <c r="N26" s="24"/>
      <c r="O26" s="24"/>
      <c r="P26" s="24"/>
      <c r="Q26" s="24"/>
      <c r="R26" s="25"/>
    </row>
    <row r="27" spans="1:18" s="23" customFormat="1" ht="68.25" customHeight="1" x14ac:dyDescent="0.2">
      <c r="A27" s="64"/>
      <c r="B27" s="63"/>
      <c r="C27" s="20" t="s">
        <v>31</v>
      </c>
      <c r="D27" s="21" t="s">
        <v>70</v>
      </c>
      <c r="E27" s="20" t="s">
        <v>103</v>
      </c>
      <c r="F27" s="16" t="s">
        <v>102</v>
      </c>
      <c r="G27" s="45">
        <f t="shared" si="0"/>
        <v>120</v>
      </c>
      <c r="H27" s="22">
        <v>30</v>
      </c>
      <c r="I27" s="54"/>
      <c r="J27" s="22">
        <f>G27*I26</f>
        <v>0</v>
      </c>
      <c r="K27" s="30">
        <f>I26*1.2</f>
        <v>0</v>
      </c>
      <c r="L27" s="22">
        <f t="shared" si="4"/>
        <v>0</v>
      </c>
      <c r="N27" s="24"/>
      <c r="O27" s="24"/>
      <c r="P27" s="24"/>
      <c r="Q27" s="24"/>
      <c r="R27" s="25"/>
    </row>
    <row r="28" spans="1:18" s="23" customFormat="1" ht="80.25" customHeight="1" x14ac:dyDescent="0.2">
      <c r="A28" s="27">
        <v>12</v>
      </c>
      <c r="B28" s="28" t="s">
        <v>116</v>
      </c>
      <c r="C28" s="20" t="s">
        <v>36</v>
      </c>
      <c r="D28" s="21" t="s">
        <v>37</v>
      </c>
      <c r="E28" s="20" t="s">
        <v>103</v>
      </c>
      <c r="F28" s="16" t="s">
        <v>102</v>
      </c>
      <c r="G28" s="45">
        <f t="shared" si="0"/>
        <v>880000</v>
      </c>
      <c r="H28" s="22">
        <v>220000</v>
      </c>
      <c r="I28" s="37"/>
      <c r="J28" s="22">
        <f t="shared" si="3"/>
        <v>0</v>
      </c>
      <c r="K28" s="30">
        <f t="shared" ref="K28:K33" si="6">I28*1.2</f>
        <v>0</v>
      </c>
      <c r="L28" s="22">
        <f t="shared" si="4"/>
        <v>0</v>
      </c>
      <c r="N28" s="24"/>
      <c r="O28" s="24"/>
      <c r="P28" s="24"/>
      <c r="Q28" s="24"/>
      <c r="R28" s="25"/>
    </row>
    <row r="29" spans="1:18" s="23" customFormat="1" ht="76.5" customHeight="1" x14ac:dyDescent="0.2">
      <c r="A29" s="59">
        <v>13</v>
      </c>
      <c r="B29" s="28" t="s">
        <v>117</v>
      </c>
      <c r="C29" s="20" t="s">
        <v>38</v>
      </c>
      <c r="D29" s="21" t="s">
        <v>39</v>
      </c>
      <c r="E29" s="20" t="s">
        <v>103</v>
      </c>
      <c r="F29" s="16" t="s">
        <v>102</v>
      </c>
      <c r="G29" s="45">
        <f t="shared" si="0"/>
        <v>107520</v>
      </c>
      <c r="H29" s="22">
        <v>26880</v>
      </c>
      <c r="I29" s="54"/>
      <c r="J29" s="22">
        <f t="shared" si="3"/>
        <v>0</v>
      </c>
      <c r="K29" s="30">
        <f t="shared" si="6"/>
        <v>0</v>
      </c>
      <c r="L29" s="22">
        <f t="shared" si="4"/>
        <v>0</v>
      </c>
      <c r="N29" s="24"/>
      <c r="O29" s="24"/>
      <c r="P29" s="24"/>
      <c r="Q29" s="24"/>
      <c r="R29" s="25"/>
    </row>
    <row r="30" spans="1:18" s="23" customFormat="1" ht="75" customHeight="1" x14ac:dyDescent="0.2">
      <c r="A30" s="59">
        <v>14</v>
      </c>
      <c r="B30" s="28" t="s">
        <v>118</v>
      </c>
      <c r="C30" s="20" t="s">
        <v>40</v>
      </c>
      <c r="D30" s="21" t="s">
        <v>41</v>
      </c>
      <c r="E30" s="20" t="s">
        <v>103</v>
      </c>
      <c r="F30" s="16" t="s">
        <v>102</v>
      </c>
      <c r="G30" s="45">
        <f t="shared" si="0"/>
        <v>17360</v>
      </c>
      <c r="H30" s="22">
        <v>4340</v>
      </c>
      <c r="I30" s="54"/>
      <c r="J30" s="22">
        <f t="shared" si="3"/>
        <v>0</v>
      </c>
      <c r="K30" s="30">
        <f t="shared" si="6"/>
        <v>0</v>
      </c>
      <c r="L30" s="22">
        <f t="shared" si="4"/>
        <v>0</v>
      </c>
      <c r="N30" s="24"/>
      <c r="O30" s="24"/>
      <c r="P30" s="24"/>
      <c r="Q30" s="24"/>
      <c r="R30" s="25"/>
    </row>
    <row r="31" spans="1:18" s="23" customFormat="1" ht="136.5" customHeight="1" x14ac:dyDescent="0.2">
      <c r="A31" s="27">
        <v>15</v>
      </c>
      <c r="B31" s="28" t="s">
        <v>119</v>
      </c>
      <c r="C31" s="20" t="s">
        <v>42</v>
      </c>
      <c r="D31" s="21" t="s">
        <v>43</v>
      </c>
      <c r="E31" s="20" t="s">
        <v>103</v>
      </c>
      <c r="F31" s="16" t="s">
        <v>102</v>
      </c>
      <c r="G31" s="45">
        <f t="shared" si="0"/>
        <v>7405200</v>
      </c>
      <c r="H31" s="22">
        <v>1851300</v>
      </c>
      <c r="I31" s="37"/>
      <c r="J31" s="22">
        <f t="shared" si="3"/>
        <v>0</v>
      </c>
      <c r="K31" s="30">
        <f t="shared" si="6"/>
        <v>0</v>
      </c>
      <c r="L31" s="22">
        <f t="shared" si="4"/>
        <v>0</v>
      </c>
      <c r="N31" s="24"/>
      <c r="O31" s="24"/>
      <c r="P31" s="24"/>
      <c r="Q31" s="24"/>
      <c r="R31" s="25"/>
    </row>
    <row r="32" spans="1:18" s="23" customFormat="1" ht="75.75" customHeight="1" x14ac:dyDescent="0.2">
      <c r="A32" s="27">
        <v>16</v>
      </c>
      <c r="B32" s="28" t="s">
        <v>120</v>
      </c>
      <c r="C32" s="20" t="s">
        <v>44</v>
      </c>
      <c r="D32" s="21" t="s">
        <v>45</v>
      </c>
      <c r="E32" s="20" t="s">
        <v>103</v>
      </c>
      <c r="F32" s="16" t="s">
        <v>102</v>
      </c>
      <c r="G32" s="45">
        <f t="shared" si="0"/>
        <v>926400</v>
      </c>
      <c r="H32" s="22">
        <v>231600</v>
      </c>
      <c r="I32" s="37"/>
      <c r="J32" s="22">
        <f t="shared" si="3"/>
        <v>0</v>
      </c>
      <c r="K32" s="30">
        <f t="shared" si="6"/>
        <v>0</v>
      </c>
      <c r="L32" s="22">
        <f t="shared" si="4"/>
        <v>0</v>
      </c>
      <c r="N32" s="24"/>
      <c r="O32" s="24"/>
      <c r="P32" s="24"/>
      <c r="Q32" s="24"/>
      <c r="R32" s="25"/>
    </row>
    <row r="33" spans="1:18" s="23" customFormat="1" ht="30" customHeight="1" x14ac:dyDescent="0.2">
      <c r="A33" s="59">
        <v>17</v>
      </c>
      <c r="B33" s="61" t="s">
        <v>121</v>
      </c>
      <c r="C33" s="20" t="s">
        <v>46</v>
      </c>
      <c r="D33" s="21" t="s">
        <v>47</v>
      </c>
      <c r="E33" s="16" t="s">
        <v>102</v>
      </c>
      <c r="F33" s="16" t="s">
        <v>102</v>
      </c>
      <c r="G33" s="45">
        <f t="shared" si="0"/>
        <v>18600</v>
      </c>
      <c r="H33" s="22">
        <v>4650</v>
      </c>
      <c r="I33" s="54"/>
      <c r="J33" s="22">
        <f t="shared" si="3"/>
        <v>0</v>
      </c>
      <c r="K33" s="49">
        <f t="shared" si="6"/>
        <v>0</v>
      </c>
      <c r="L33" s="22">
        <f t="shared" si="4"/>
        <v>0</v>
      </c>
      <c r="M33" s="32"/>
      <c r="N33" s="33"/>
      <c r="O33" s="33"/>
      <c r="P33" s="33"/>
      <c r="Q33" s="24"/>
      <c r="R33" s="25"/>
    </row>
    <row r="34" spans="1:18" s="23" customFormat="1" x14ac:dyDescent="0.2">
      <c r="A34" s="59"/>
      <c r="B34" s="62"/>
      <c r="C34" s="20" t="s">
        <v>48</v>
      </c>
      <c r="D34" s="21" t="s">
        <v>49</v>
      </c>
      <c r="E34" s="20" t="s">
        <v>103</v>
      </c>
      <c r="F34" s="16" t="s">
        <v>102</v>
      </c>
      <c r="G34" s="45">
        <f t="shared" si="0"/>
        <v>200</v>
      </c>
      <c r="H34" s="22">
        <v>50</v>
      </c>
      <c r="I34" s="54"/>
      <c r="J34" s="22">
        <f>G34*I33</f>
        <v>0</v>
      </c>
      <c r="K34" s="49"/>
      <c r="L34" s="22">
        <f>G34*K33</f>
        <v>0</v>
      </c>
      <c r="M34" s="32"/>
      <c r="N34" s="33"/>
      <c r="O34" s="33"/>
      <c r="P34" s="33"/>
      <c r="Q34" s="24"/>
      <c r="R34" s="25"/>
    </row>
    <row r="35" spans="1:18" s="23" customFormat="1" ht="15" customHeight="1" x14ac:dyDescent="0.2">
      <c r="A35" s="59"/>
      <c r="B35" s="62"/>
      <c r="C35" s="20" t="s">
        <v>50</v>
      </c>
      <c r="D35" s="21" t="s">
        <v>51</v>
      </c>
      <c r="E35" s="20" t="s">
        <v>103</v>
      </c>
      <c r="F35" s="16" t="s">
        <v>102</v>
      </c>
      <c r="G35" s="45">
        <f t="shared" si="0"/>
        <v>139160</v>
      </c>
      <c r="H35" s="22">
        <v>34790</v>
      </c>
      <c r="I35" s="54"/>
      <c r="J35" s="22">
        <f>G35*I33</f>
        <v>0</v>
      </c>
      <c r="K35" s="49"/>
      <c r="L35" s="22">
        <f>G35*K33</f>
        <v>0</v>
      </c>
      <c r="M35" s="32"/>
      <c r="N35" s="33"/>
      <c r="O35" s="33"/>
      <c r="P35" s="33"/>
      <c r="Q35" s="24"/>
      <c r="R35" s="25"/>
    </row>
    <row r="36" spans="1:18" s="23" customFormat="1" ht="15" customHeight="1" x14ac:dyDescent="0.2">
      <c r="A36" s="59"/>
      <c r="B36" s="63"/>
      <c r="C36" s="20" t="s">
        <v>52</v>
      </c>
      <c r="D36" s="34" t="s">
        <v>53</v>
      </c>
      <c r="E36" s="20" t="s">
        <v>103</v>
      </c>
      <c r="F36" s="16" t="s">
        <v>102</v>
      </c>
      <c r="G36" s="45">
        <f t="shared" ref="G36:G44" si="7">H36*4</f>
        <v>614000</v>
      </c>
      <c r="H36" s="22">
        <v>153500</v>
      </c>
      <c r="I36" s="54"/>
      <c r="J36" s="22">
        <f>G36*I33</f>
        <v>0</v>
      </c>
      <c r="K36" s="49"/>
      <c r="L36" s="22">
        <f>G36*K33</f>
        <v>0</v>
      </c>
      <c r="M36" s="32"/>
      <c r="N36" s="33"/>
      <c r="O36" s="33"/>
      <c r="P36" s="33"/>
      <c r="Q36" s="24"/>
      <c r="R36" s="25"/>
    </row>
    <row r="37" spans="1:18" s="23" customFormat="1" ht="46.5" customHeight="1" x14ac:dyDescent="0.2">
      <c r="A37" s="27">
        <v>18</v>
      </c>
      <c r="B37" s="28" t="s">
        <v>122</v>
      </c>
      <c r="C37" s="20" t="s">
        <v>54</v>
      </c>
      <c r="D37" s="21" t="s">
        <v>55</v>
      </c>
      <c r="E37" s="20" t="s">
        <v>103</v>
      </c>
      <c r="F37" s="16" t="s">
        <v>102</v>
      </c>
      <c r="G37" s="45">
        <f t="shared" si="7"/>
        <v>8496000</v>
      </c>
      <c r="H37" s="22">
        <v>2124000</v>
      </c>
      <c r="I37" s="37"/>
      <c r="J37" s="22">
        <f t="shared" si="3"/>
        <v>0</v>
      </c>
      <c r="K37" s="30">
        <f>I37*1.2</f>
        <v>0</v>
      </c>
      <c r="L37" s="22">
        <f t="shared" si="4"/>
        <v>0</v>
      </c>
      <c r="M37" s="32"/>
      <c r="N37" s="33"/>
      <c r="O37" s="33"/>
      <c r="P37" s="33"/>
      <c r="Q37" s="24"/>
      <c r="R37" s="25"/>
    </row>
    <row r="38" spans="1:18" s="23" customFormat="1" ht="32.25" customHeight="1" x14ac:dyDescent="0.2">
      <c r="A38" s="59">
        <v>19</v>
      </c>
      <c r="B38" s="61" t="s">
        <v>123</v>
      </c>
      <c r="C38" s="20" t="s">
        <v>56</v>
      </c>
      <c r="D38" s="21" t="s">
        <v>57</v>
      </c>
      <c r="E38" s="20" t="s">
        <v>103</v>
      </c>
      <c r="F38" s="16" t="s">
        <v>102</v>
      </c>
      <c r="G38" s="45">
        <f t="shared" si="7"/>
        <v>521600</v>
      </c>
      <c r="H38" s="22">
        <v>130400</v>
      </c>
      <c r="I38" s="54"/>
      <c r="J38" s="22">
        <f t="shared" si="3"/>
        <v>0</v>
      </c>
      <c r="K38" s="49">
        <f>I38*1.2</f>
        <v>0</v>
      </c>
      <c r="L38" s="22">
        <f t="shared" si="4"/>
        <v>0</v>
      </c>
      <c r="M38" s="32"/>
      <c r="N38" s="33"/>
      <c r="O38" s="33"/>
      <c r="P38" s="33"/>
      <c r="Q38" s="24"/>
      <c r="R38" s="25"/>
    </row>
    <row r="39" spans="1:18" s="23" customFormat="1" ht="32.25" customHeight="1" x14ac:dyDescent="0.2">
      <c r="A39" s="59"/>
      <c r="B39" s="63"/>
      <c r="C39" s="20" t="s">
        <v>58</v>
      </c>
      <c r="D39" s="21" t="s">
        <v>59</v>
      </c>
      <c r="E39" s="20" t="s">
        <v>103</v>
      </c>
      <c r="F39" s="16" t="s">
        <v>102</v>
      </c>
      <c r="G39" s="45">
        <f t="shared" si="7"/>
        <v>20240</v>
      </c>
      <c r="H39" s="22">
        <v>5060</v>
      </c>
      <c r="I39" s="54"/>
      <c r="J39" s="22">
        <f>G39*I38</f>
        <v>0</v>
      </c>
      <c r="K39" s="49"/>
      <c r="L39" s="22">
        <f>G39*K38</f>
        <v>0</v>
      </c>
      <c r="M39" s="32"/>
      <c r="N39" s="33"/>
      <c r="O39" s="33"/>
      <c r="P39" s="33"/>
      <c r="Q39" s="24"/>
      <c r="R39" s="25"/>
    </row>
    <row r="40" spans="1:18" s="23" customFormat="1" ht="48.75" customHeight="1" x14ac:dyDescent="0.2">
      <c r="A40" s="41">
        <v>20</v>
      </c>
      <c r="B40" s="39" t="s">
        <v>124</v>
      </c>
      <c r="C40" s="20" t="s">
        <v>125</v>
      </c>
      <c r="D40" s="34" t="s">
        <v>126</v>
      </c>
      <c r="E40" s="20" t="s">
        <v>103</v>
      </c>
      <c r="F40" s="16" t="s">
        <v>102</v>
      </c>
      <c r="G40" s="45">
        <f t="shared" si="7"/>
        <v>8000</v>
      </c>
      <c r="H40" s="22">
        <v>2000</v>
      </c>
      <c r="I40" s="37"/>
      <c r="J40" s="22">
        <f t="shared" ref="J40:J53" si="8">G40*I40</f>
        <v>0</v>
      </c>
      <c r="K40" s="40">
        <f>I40*1.2</f>
        <v>0</v>
      </c>
      <c r="L40" s="22">
        <f t="shared" ref="L40:L53" si="9">G40*K40</f>
        <v>0</v>
      </c>
      <c r="N40" s="24"/>
      <c r="O40" s="24"/>
      <c r="P40" s="24"/>
      <c r="Q40" s="24"/>
      <c r="R40" s="25"/>
    </row>
    <row r="41" spans="1:18" s="23" customFormat="1" ht="15" customHeight="1" x14ac:dyDescent="0.2">
      <c r="A41" s="59">
        <v>21</v>
      </c>
      <c r="B41" s="61" t="s">
        <v>127</v>
      </c>
      <c r="C41" s="20" t="s">
        <v>60</v>
      </c>
      <c r="D41" s="21" t="s">
        <v>61</v>
      </c>
      <c r="E41" s="20" t="s">
        <v>103</v>
      </c>
      <c r="F41" s="16" t="s">
        <v>102</v>
      </c>
      <c r="G41" s="45">
        <f t="shared" si="7"/>
        <v>35920</v>
      </c>
      <c r="H41" s="22">
        <v>8980</v>
      </c>
      <c r="I41" s="68"/>
      <c r="J41" s="22">
        <f t="shared" si="8"/>
        <v>0</v>
      </c>
      <c r="K41" s="47">
        <f>I41*1.2</f>
        <v>0</v>
      </c>
      <c r="L41" s="22">
        <f t="shared" si="9"/>
        <v>0</v>
      </c>
      <c r="N41" s="24"/>
      <c r="O41" s="24"/>
      <c r="P41" s="24"/>
      <c r="Q41" s="24"/>
      <c r="R41" s="25"/>
    </row>
    <row r="42" spans="1:18" s="23" customFormat="1" ht="33" customHeight="1" x14ac:dyDescent="0.2">
      <c r="A42" s="59"/>
      <c r="B42" s="63"/>
      <c r="C42" s="20" t="s">
        <v>62</v>
      </c>
      <c r="D42" s="34" t="s">
        <v>63</v>
      </c>
      <c r="E42" s="20" t="s">
        <v>103</v>
      </c>
      <c r="F42" s="16" t="s">
        <v>102</v>
      </c>
      <c r="G42" s="45">
        <f t="shared" si="7"/>
        <v>200</v>
      </c>
      <c r="H42" s="22">
        <v>50</v>
      </c>
      <c r="I42" s="69"/>
      <c r="J42" s="22">
        <f>G42*I41</f>
        <v>0</v>
      </c>
      <c r="K42" s="48"/>
      <c r="L42" s="22">
        <f>G42*K41</f>
        <v>0</v>
      </c>
      <c r="N42" s="24"/>
      <c r="O42" s="24"/>
      <c r="P42" s="24"/>
      <c r="Q42" s="24"/>
      <c r="R42" s="25"/>
    </row>
    <row r="43" spans="1:18" s="23" customFormat="1" ht="37.5" customHeight="1" x14ac:dyDescent="0.2">
      <c r="A43" s="59">
        <v>22</v>
      </c>
      <c r="B43" s="39" t="s">
        <v>128</v>
      </c>
      <c r="C43" s="20" t="s">
        <v>64</v>
      </c>
      <c r="D43" s="21" t="s">
        <v>65</v>
      </c>
      <c r="E43" s="20" t="s">
        <v>103</v>
      </c>
      <c r="F43" s="16" t="s">
        <v>102</v>
      </c>
      <c r="G43" s="45">
        <f t="shared" si="7"/>
        <v>200</v>
      </c>
      <c r="H43" s="22">
        <v>50</v>
      </c>
      <c r="I43" s="54"/>
      <c r="J43" s="22">
        <f t="shared" si="8"/>
        <v>0</v>
      </c>
      <c r="K43" s="30">
        <f>I43*1.2</f>
        <v>0</v>
      </c>
      <c r="L43" s="22">
        <f t="shared" si="9"/>
        <v>0</v>
      </c>
      <c r="N43" s="24"/>
      <c r="O43" s="24"/>
      <c r="P43" s="24"/>
      <c r="Q43" s="24"/>
      <c r="R43" s="25"/>
    </row>
    <row r="44" spans="1:18" s="23" customFormat="1" ht="48.75" customHeight="1" x14ac:dyDescent="0.2">
      <c r="A44" s="36">
        <v>23</v>
      </c>
      <c r="B44" s="39" t="s">
        <v>129</v>
      </c>
      <c r="C44" s="20" t="s">
        <v>31</v>
      </c>
      <c r="D44" s="21" t="s">
        <v>82</v>
      </c>
      <c r="E44" s="20" t="s">
        <v>103</v>
      </c>
      <c r="F44" s="16" t="s">
        <v>102</v>
      </c>
      <c r="G44" s="45">
        <f t="shared" si="7"/>
        <v>5080</v>
      </c>
      <c r="H44" s="22">
        <v>1270</v>
      </c>
      <c r="I44" s="37"/>
      <c r="J44" s="22">
        <f t="shared" si="8"/>
        <v>0</v>
      </c>
      <c r="K44" s="30">
        <f>I44*1.2</f>
        <v>0</v>
      </c>
      <c r="L44" s="22">
        <f t="shared" si="9"/>
        <v>0</v>
      </c>
      <c r="N44" s="24"/>
      <c r="O44" s="24"/>
      <c r="P44" s="24"/>
      <c r="Q44" s="24"/>
      <c r="R44" s="25"/>
    </row>
    <row r="45" spans="1:18" s="23" customFormat="1" ht="49.5" customHeight="1" x14ac:dyDescent="0.2">
      <c r="A45" s="36">
        <v>24</v>
      </c>
      <c r="B45" s="39" t="s">
        <v>130</v>
      </c>
      <c r="C45" s="20" t="s">
        <v>31</v>
      </c>
      <c r="D45" s="21" t="s">
        <v>83</v>
      </c>
      <c r="E45" s="20" t="s">
        <v>103</v>
      </c>
      <c r="F45" s="16" t="s">
        <v>102</v>
      </c>
      <c r="G45" s="45">
        <f t="shared" ref="G45:G52" si="10">H45*4</f>
        <v>7880</v>
      </c>
      <c r="H45" s="22">
        <v>1970</v>
      </c>
      <c r="I45" s="37"/>
      <c r="J45" s="22">
        <f t="shared" si="8"/>
        <v>0</v>
      </c>
      <c r="K45" s="30">
        <f>I45*1.2</f>
        <v>0</v>
      </c>
      <c r="L45" s="22">
        <f t="shared" si="9"/>
        <v>0</v>
      </c>
      <c r="N45" s="24"/>
      <c r="O45" s="24"/>
      <c r="P45" s="24"/>
      <c r="Q45" s="24"/>
      <c r="R45" s="25"/>
    </row>
    <row r="46" spans="1:18" s="23" customFormat="1" ht="151.5" customHeight="1" x14ac:dyDescent="0.2">
      <c r="A46" s="36">
        <v>25</v>
      </c>
      <c r="B46" s="39" t="s">
        <v>131</v>
      </c>
      <c r="C46" s="27" t="s">
        <v>66</v>
      </c>
      <c r="D46" s="21" t="s">
        <v>88</v>
      </c>
      <c r="E46" s="20" t="s">
        <v>103</v>
      </c>
      <c r="F46" s="16" t="s">
        <v>102</v>
      </c>
      <c r="G46" s="45">
        <f t="shared" si="10"/>
        <v>1400000</v>
      </c>
      <c r="H46" s="22">
        <v>350000</v>
      </c>
      <c r="I46" s="37"/>
      <c r="J46" s="22">
        <f t="shared" si="8"/>
        <v>0</v>
      </c>
      <c r="K46" s="30">
        <f>I46*1.2</f>
        <v>0</v>
      </c>
      <c r="L46" s="22">
        <f t="shared" si="9"/>
        <v>0</v>
      </c>
      <c r="N46" s="24"/>
      <c r="O46" s="24"/>
      <c r="P46" s="24"/>
      <c r="Q46" s="24"/>
      <c r="R46" s="25"/>
    </row>
    <row r="47" spans="1:18" s="23" customFormat="1" ht="48" customHeight="1" x14ac:dyDescent="0.2">
      <c r="A47" s="59">
        <v>26</v>
      </c>
      <c r="B47" s="61" t="s">
        <v>132</v>
      </c>
      <c r="C47" s="20" t="s">
        <v>67</v>
      </c>
      <c r="D47" s="21" t="s">
        <v>89</v>
      </c>
      <c r="E47" s="20" t="s">
        <v>103</v>
      </c>
      <c r="F47" s="16" t="s">
        <v>102</v>
      </c>
      <c r="G47" s="45">
        <f t="shared" si="10"/>
        <v>1144960</v>
      </c>
      <c r="H47" s="22">
        <v>286240</v>
      </c>
      <c r="I47" s="54"/>
      <c r="J47" s="22">
        <f t="shared" si="8"/>
        <v>0</v>
      </c>
      <c r="K47" s="55">
        <f t="shared" ref="K47" si="11">I47*1.2</f>
        <v>0</v>
      </c>
      <c r="L47" s="22">
        <f t="shared" si="9"/>
        <v>0</v>
      </c>
      <c r="N47" s="24"/>
      <c r="O47" s="24"/>
      <c r="P47" s="24"/>
      <c r="Q47" s="24"/>
      <c r="R47" s="25"/>
    </row>
    <row r="48" spans="1:18" s="23" customFormat="1" ht="48" customHeight="1" x14ac:dyDescent="0.2">
      <c r="A48" s="59"/>
      <c r="B48" s="62"/>
      <c r="C48" s="20" t="s">
        <v>31</v>
      </c>
      <c r="D48" s="21" t="s">
        <v>90</v>
      </c>
      <c r="E48" s="20" t="s">
        <v>103</v>
      </c>
      <c r="F48" s="16" t="s">
        <v>102</v>
      </c>
      <c r="G48" s="45">
        <f t="shared" si="10"/>
        <v>1248080</v>
      </c>
      <c r="H48" s="22">
        <v>312020</v>
      </c>
      <c r="I48" s="54"/>
      <c r="J48" s="22">
        <f>G48*I47</f>
        <v>0</v>
      </c>
      <c r="K48" s="56"/>
      <c r="L48" s="22">
        <f>G48*K47</f>
        <v>0</v>
      </c>
      <c r="N48" s="24"/>
      <c r="O48" s="24"/>
      <c r="P48" s="24"/>
      <c r="Q48" s="24"/>
      <c r="R48" s="25"/>
    </row>
    <row r="49" spans="1:18" s="23" customFormat="1" ht="43.5" customHeight="1" x14ac:dyDescent="0.2">
      <c r="A49" s="59"/>
      <c r="B49" s="63"/>
      <c r="C49" s="20" t="s">
        <v>31</v>
      </c>
      <c r="D49" s="21" t="s">
        <v>91</v>
      </c>
      <c r="E49" s="20" t="s">
        <v>103</v>
      </c>
      <c r="F49" s="16" t="s">
        <v>102</v>
      </c>
      <c r="G49" s="45">
        <f t="shared" si="10"/>
        <v>451880</v>
      </c>
      <c r="H49" s="22">
        <v>112970</v>
      </c>
      <c r="I49" s="54"/>
      <c r="J49" s="22">
        <f>G49*I47</f>
        <v>0</v>
      </c>
      <c r="K49" s="57"/>
      <c r="L49" s="22">
        <f>G49*K47</f>
        <v>0</v>
      </c>
      <c r="N49" s="24"/>
      <c r="O49" s="24"/>
      <c r="P49" s="24"/>
      <c r="Q49" s="24"/>
      <c r="R49" s="25"/>
    </row>
    <row r="50" spans="1:18" s="23" customFormat="1" ht="45" customHeight="1" x14ac:dyDescent="0.2">
      <c r="A50" s="59">
        <v>27</v>
      </c>
      <c r="B50" s="65" t="s">
        <v>133</v>
      </c>
      <c r="C50" s="20" t="s">
        <v>68</v>
      </c>
      <c r="D50" s="29" t="s">
        <v>92</v>
      </c>
      <c r="E50" s="20" t="s">
        <v>103</v>
      </c>
      <c r="F50" s="16" t="s">
        <v>102</v>
      </c>
      <c r="G50" s="45">
        <f t="shared" si="10"/>
        <v>633920</v>
      </c>
      <c r="H50" s="22">
        <v>158480</v>
      </c>
      <c r="I50" s="54"/>
      <c r="J50" s="22">
        <f t="shared" si="8"/>
        <v>0</v>
      </c>
      <c r="K50" s="49">
        <f>I50*1.2</f>
        <v>0</v>
      </c>
      <c r="L50" s="22">
        <f t="shared" si="9"/>
        <v>0</v>
      </c>
      <c r="N50" s="24"/>
      <c r="O50" s="24"/>
      <c r="P50" s="24"/>
      <c r="Q50" s="24"/>
      <c r="R50" s="25"/>
    </row>
    <row r="51" spans="1:18" s="23" customFormat="1" ht="51" customHeight="1" x14ac:dyDescent="0.2">
      <c r="A51" s="59"/>
      <c r="B51" s="66"/>
      <c r="C51" s="20" t="s">
        <v>84</v>
      </c>
      <c r="D51" s="21" t="s">
        <v>93</v>
      </c>
      <c r="E51" s="20" t="s">
        <v>103</v>
      </c>
      <c r="F51" s="16" t="s">
        <v>102</v>
      </c>
      <c r="G51" s="45">
        <f t="shared" si="10"/>
        <v>602400</v>
      </c>
      <c r="H51" s="22">
        <v>150600</v>
      </c>
      <c r="I51" s="54"/>
      <c r="J51" s="22">
        <f>G51*I50</f>
        <v>0</v>
      </c>
      <c r="K51" s="49"/>
      <c r="L51" s="22">
        <f>G51*K50</f>
        <v>0</v>
      </c>
      <c r="N51" s="24"/>
      <c r="O51" s="24"/>
      <c r="P51" s="24"/>
      <c r="Q51" s="24"/>
      <c r="R51" s="25"/>
    </row>
    <row r="52" spans="1:18" s="23" customFormat="1" ht="50.25" customHeight="1" x14ac:dyDescent="0.2">
      <c r="A52" s="59"/>
      <c r="B52" s="67"/>
      <c r="C52" s="20" t="s">
        <v>31</v>
      </c>
      <c r="D52" s="21" t="s">
        <v>94</v>
      </c>
      <c r="E52" s="20" t="s">
        <v>103</v>
      </c>
      <c r="F52" s="16" t="s">
        <v>102</v>
      </c>
      <c r="G52" s="45">
        <f t="shared" si="10"/>
        <v>164840</v>
      </c>
      <c r="H52" s="22">
        <v>41210</v>
      </c>
      <c r="I52" s="54"/>
      <c r="J52" s="22">
        <f>G52*I50</f>
        <v>0</v>
      </c>
      <c r="K52" s="49"/>
      <c r="L52" s="22">
        <f>G52*K50</f>
        <v>0</v>
      </c>
      <c r="N52" s="24"/>
      <c r="O52" s="24"/>
      <c r="P52" s="24"/>
      <c r="Q52" s="24"/>
      <c r="R52" s="25"/>
    </row>
    <row r="53" spans="1:18" s="23" customFormat="1" ht="53.25" customHeight="1" x14ac:dyDescent="0.2">
      <c r="A53" s="59">
        <v>28</v>
      </c>
      <c r="B53" s="65" t="s">
        <v>135</v>
      </c>
      <c r="C53" s="20" t="s">
        <v>31</v>
      </c>
      <c r="D53" s="21" t="s">
        <v>95</v>
      </c>
      <c r="E53" s="20" t="s">
        <v>103</v>
      </c>
      <c r="F53" s="16" t="s">
        <v>102</v>
      </c>
      <c r="G53" s="45">
        <f t="shared" ref="G53:G56" si="12">H53*4</f>
        <v>30440</v>
      </c>
      <c r="H53" s="22">
        <v>7610</v>
      </c>
      <c r="I53" s="54"/>
      <c r="J53" s="22">
        <f t="shared" si="8"/>
        <v>0</v>
      </c>
      <c r="K53" s="49">
        <f>I53*1.2</f>
        <v>0</v>
      </c>
      <c r="L53" s="22">
        <f t="shared" si="9"/>
        <v>0</v>
      </c>
      <c r="N53" s="24"/>
      <c r="O53" s="24"/>
      <c r="P53" s="24"/>
      <c r="Q53" s="24"/>
      <c r="R53" s="25"/>
    </row>
    <row r="54" spans="1:18" s="23" customFormat="1" ht="52.5" customHeight="1" x14ac:dyDescent="0.2">
      <c r="A54" s="59"/>
      <c r="B54" s="66"/>
      <c r="C54" s="20" t="s">
        <v>31</v>
      </c>
      <c r="D54" s="21" t="s">
        <v>96</v>
      </c>
      <c r="E54" s="20" t="s">
        <v>103</v>
      </c>
      <c r="F54" s="16" t="s">
        <v>102</v>
      </c>
      <c r="G54" s="45">
        <f t="shared" si="12"/>
        <v>11560</v>
      </c>
      <c r="H54" s="22">
        <v>2890</v>
      </c>
      <c r="I54" s="54"/>
      <c r="J54" s="22">
        <f>G54*I53</f>
        <v>0</v>
      </c>
      <c r="K54" s="49"/>
      <c r="L54" s="22">
        <f>G54*K53</f>
        <v>0</v>
      </c>
      <c r="N54" s="24"/>
      <c r="O54" s="24"/>
      <c r="P54" s="24"/>
      <c r="Q54" s="24"/>
      <c r="R54" s="25"/>
    </row>
    <row r="55" spans="1:18" s="23" customFormat="1" ht="47.25" customHeight="1" x14ac:dyDescent="0.2">
      <c r="A55" s="59"/>
      <c r="B55" s="67"/>
      <c r="C55" s="20" t="s">
        <v>31</v>
      </c>
      <c r="D55" s="21" t="s">
        <v>97</v>
      </c>
      <c r="E55" s="20" t="s">
        <v>103</v>
      </c>
      <c r="F55" s="16" t="s">
        <v>102</v>
      </c>
      <c r="G55" s="45">
        <f t="shared" si="12"/>
        <v>50560</v>
      </c>
      <c r="H55" s="22">
        <v>12640</v>
      </c>
      <c r="I55" s="54"/>
      <c r="J55" s="22">
        <f>G55*I53</f>
        <v>0</v>
      </c>
      <c r="K55" s="49"/>
      <c r="L55" s="22">
        <f>G55*K53</f>
        <v>0</v>
      </c>
      <c r="N55" s="24"/>
      <c r="O55" s="24"/>
      <c r="P55" s="24"/>
      <c r="Q55" s="24"/>
      <c r="R55" s="25"/>
    </row>
    <row r="56" spans="1:18" s="23" customFormat="1" ht="69.75" customHeight="1" x14ac:dyDescent="0.2">
      <c r="A56" s="36">
        <v>29</v>
      </c>
      <c r="B56" s="39" t="s">
        <v>134</v>
      </c>
      <c r="C56" s="20" t="s">
        <v>31</v>
      </c>
      <c r="D56" s="21" t="s">
        <v>85</v>
      </c>
      <c r="E56" s="20" t="s">
        <v>103</v>
      </c>
      <c r="F56" s="16" t="s">
        <v>102</v>
      </c>
      <c r="G56" s="45">
        <f t="shared" si="12"/>
        <v>24000</v>
      </c>
      <c r="H56" s="22">
        <v>6000</v>
      </c>
      <c r="I56" s="37"/>
      <c r="J56" s="22">
        <f t="shared" ref="J56" si="13">G56*I56</f>
        <v>0</v>
      </c>
      <c r="K56" s="38">
        <f>I56*1.2</f>
        <v>0</v>
      </c>
      <c r="L56" s="22">
        <f t="shared" ref="L56" si="14">G56*K56</f>
        <v>0</v>
      </c>
      <c r="N56" s="24"/>
      <c r="O56" s="24"/>
      <c r="P56" s="24"/>
      <c r="Q56" s="24"/>
      <c r="R56" s="25"/>
    </row>
    <row r="57" spans="1:18" ht="15" customHeight="1" x14ac:dyDescent="0.2">
      <c r="B57" s="50" t="s">
        <v>101</v>
      </c>
      <c r="C57" s="50"/>
      <c r="D57" s="50"/>
      <c r="E57" s="50"/>
      <c r="F57" s="52">
        <f>SUM(J4:J56)</f>
        <v>0</v>
      </c>
      <c r="G57" s="52"/>
      <c r="H57" s="52"/>
      <c r="I57" s="52"/>
      <c r="J57" s="52"/>
      <c r="K57" s="52"/>
      <c r="L57" s="52"/>
    </row>
    <row r="58" spans="1:18" x14ac:dyDescent="0.2">
      <c r="B58" s="51" t="s">
        <v>107</v>
      </c>
      <c r="C58" s="51"/>
      <c r="D58" s="51"/>
      <c r="E58" s="51"/>
      <c r="F58" s="53">
        <f>SUM(L4:L56)</f>
        <v>0</v>
      </c>
      <c r="G58" s="53"/>
      <c r="H58" s="53"/>
      <c r="I58" s="53"/>
      <c r="J58" s="53"/>
      <c r="K58" s="53"/>
      <c r="L58" s="53"/>
    </row>
    <row r="60" spans="1:18" x14ac:dyDescent="0.2">
      <c r="B60" s="2" t="s">
        <v>104</v>
      </c>
    </row>
    <row r="61" spans="1:18" x14ac:dyDescent="0.2">
      <c r="B61" s="2" t="s">
        <v>105</v>
      </c>
    </row>
  </sheetData>
  <mergeCells count="63">
    <mergeCell ref="A41:A42"/>
    <mergeCell ref="I41:I42"/>
    <mergeCell ref="B41:B42"/>
    <mergeCell ref="A43"/>
    <mergeCell ref="I50:I52"/>
    <mergeCell ref="A50:A52"/>
    <mergeCell ref="A53:A55"/>
    <mergeCell ref="A47:A49"/>
    <mergeCell ref="I43"/>
    <mergeCell ref="B47:B49"/>
    <mergeCell ref="B50:B52"/>
    <mergeCell ref="B53:B55"/>
    <mergeCell ref="A29"/>
    <mergeCell ref="A24"/>
    <mergeCell ref="A25:A27"/>
    <mergeCell ref="I24"/>
    <mergeCell ref="I26:I27"/>
    <mergeCell ref="I29"/>
    <mergeCell ref="B26:B27"/>
    <mergeCell ref="A30"/>
    <mergeCell ref="A33:A36"/>
    <mergeCell ref="I30"/>
    <mergeCell ref="I33:I36"/>
    <mergeCell ref="I38:I39"/>
    <mergeCell ref="A38:A39"/>
    <mergeCell ref="B33:B36"/>
    <mergeCell ref="B38:B39"/>
    <mergeCell ref="A14"/>
    <mergeCell ref="A16:A18"/>
    <mergeCell ref="A19:A21"/>
    <mergeCell ref="I16:I18"/>
    <mergeCell ref="I19:I21"/>
    <mergeCell ref="B16:B18"/>
    <mergeCell ref="B19:B21"/>
    <mergeCell ref="I14"/>
    <mergeCell ref="A1:J1"/>
    <mergeCell ref="A4:A5"/>
    <mergeCell ref="A12:A13"/>
    <mergeCell ref="A6:A11"/>
    <mergeCell ref="I4:I5"/>
    <mergeCell ref="I6:I11"/>
    <mergeCell ref="B4:B5"/>
    <mergeCell ref="B6:B11"/>
    <mergeCell ref="B12:B13"/>
    <mergeCell ref="I12:I13"/>
    <mergeCell ref="B57:E57"/>
    <mergeCell ref="B58:E58"/>
    <mergeCell ref="F57:L57"/>
    <mergeCell ref="F58:L58"/>
    <mergeCell ref="I47:I49"/>
    <mergeCell ref="K50:K52"/>
    <mergeCell ref="K53:K55"/>
    <mergeCell ref="K47:K49"/>
    <mergeCell ref="I53:I55"/>
    <mergeCell ref="K41:K42"/>
    <mergeCell ref="K4:K5"/>
    <mergeCell ref="K6:K11"/>
    <mergeCell ref="K12:K13"/>
    <mergeCell ref="K14"/>
    <mergeCell ref="K16:K18"/>
    <mergeCell ref="K33:K36"/>
    <mergeCell ref="K38:K39"/>
    <mergeCell ref="K19:K21"/>
  </mergeCells>
  <pageMargins left="0.7" right="0.7" top="0.75" bottom="0.75" header="0.3" footer="0.3"/>
  <pageSetup paperSize="8" scale="64" fitToHeight="0" orientation="portrait" r:id="rId1"/>
  <rowBreaks count="1" manualBreakCount="1">
    <brk id="36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špeciálne</vt:lpstr>
      <vt:lpstr>špeciálne!Oblasť_tlače</vt:lpstr>
    </vt:vector>
  </TitlesOfParts>
  <Company>Sociálna poisťovňa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SP</cp:lastModifiedBy>
  <cp:lastPrinted>2018-09-27T10:47:00Z</cp:lastPrinted>
  <dcterms:created xsi:type="dcterms:W3CDTF">2017-12-06T08:47:11Z</dcterms:created>
  <dcterms:modified xsi:type="dcterms:W3CDTF">2018-11-08T12:38:48Z</dcterms:modified>
</cp:coreProperties>
</file>